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6705" windowHeight="5040" tabRatio="812" firstSheet="10" activeTab="19"/>
  </bookViews>
  <sheets>
    <sheet name="Farm Wizard" sheetId="1" r:id="rId1"/>
    <sheet name="Title page" sheetId="2" r:id="rId2"/>
    <sheet name="Lvstk &amp; Crop Rpt." sheetId="3" r:id="rId3"/>
    <sheet name="Lvstk.Inv." sheetId="4" r:id="rId4"/>
    <sheet name="Land &amp; Bldgs." sheetId="5" r:id="rId5"/>
    <sheet name="Crop Inv." sheetId="6" r:id="rId6"/>
    <sheet name="Leased prop." sheetId="7" r:id="rId7"/>
    <sheet name="Machinery" sheetId="8" r:id="rId8"/>
    <sheet name="Barn Equipment" sheetId="9" r:id="rId9"/>
    <sheet name="Credit Inf." sheetId="10" r:id="rId10"/>
    <sheet name="Off-farm Inc." sheetId="11" r:id="rId11"/>
    <sheet name="Balance Sheet" sheetId="12" r:id="rId12"/>
    <sheet name="Income State." sheetId="13" r:id="rId13"/>
    <sheet name="Crop Prod." sheetId="14" r:id="rId14"/>
    <sheet name="Lvstk. Prod." sheetId="15" r:id="rId15"/>
    <sheet name="Proj.Inc.State." sheetId="16" r:id="rId16"/>
    <sheet name="Debt.Serv.Wkst." sheetId="17" r:id="rId17"/>
    <sheet name="Cashflow" sheetId="18" r:id="rId18"/>
    <sheet name="Farm profile" sheetId="19" r:id="rId19"/>
    <sheet name="Proj.Cap.Trans." sheetId="20" r:id="rId20"/>
  </sheets>
  <definedNames>
    <definedName name="_xlnm.Print_Area" localSheetId="11">'Balance Sheet'!$B$1:$J$46</definedName>
    <definedName name="_xlnm.Print_Area" localSheetId="8">'Barn Equipment'!$B$1:$H$20</definedName>
    <definedName name="_xlnm.Print_Area" localSheetId="17">'Cashflow'!$B$1:$R$54</definedName>
    <definedName name="_xlnm.Print_Area" localSheetId="9">'Credit Inf.'!$B$1:$L$51</definedName>
    <definedName name="_xlnm.Print_Area" localSheetId="5">'Crop Inv.'!$B$1:$K$38</definedName>
    <definedName name="_xlnm.Print_Area" localSheetId="13">'Crop Prod.'!$B$1:$P$33</definedName>
    <definedName name="_xlnm.Print_Area" localSheetId="16">'Debt.Serv.Wkst.'!$B$1:$H$53</definedName>
    <definedName name="_xlnm.Print_Area" localSheetId="18">'Farm profile'!$B$1:$J$52</definedName>
    <definedName name="_xlnm.Print_Area" localSheetId="12">'Income State.'!$B$1:$I$50</definedName>
    <definedName name="_xlnm.Print_Area" localSheetId="4">'Land &amp; Bldgs.'!$B$1:$J$42</definedName>
    <definedName name="_xlnm.Print_Area" localSheetId="6">'Leased prop.'!$B$1:$H$36</definedName>
    <definedName name="_xlnm.Print_Area" localSheetId="2">'Lvstk &amp; Crop Rpt.'!$B$1:$G$34</definedName>
    <definedName name="_xlnm.Print_Area" localSheetId="14">'Lvstk. Prod.'!$B$1:$P$26</definedName>
    <definedName name="_xlnm.Print_Area" localSheetId="3">'Lvstk.Inv.'!$B$1:$J$35</definedName>
    <definedName name="_xlnm.Print_Area" localSheetId="7">'Machinery'!$B$1:$O$36</definedName>
    <definedName name="_xlnm.Print_Area" localSheetId="10">'Off-farm Inc.'!$B$1:$H$37</definedName>
    <definedName name="_xlnm.Print_Area" localSheetId="19">'Proj.Cap.Trans.'!$B$1:$F$48</definedName>
    <definedName name="_xlnm.Print_Area" localSheetId="15">'Proj.Inc.State.'!$B$1:$I$50</definedName>
    <definedName name="_xlnm.Print_Area" localSheetId="1">'Title page'!$B$2:$C$37</definedName>
  </definedNames>
  <calcPr fullCalcOnLoad="1"/>
</workbook>
</file>

<file path=xl/sharedStrings.xml><?xml version="1.0" encoding="utf-8"?>
<sst xmlns="http://schemas.openxmlformats.org/spreadsheetml/2006/main" count="806" uniqueCount="499">
  <si>
    <t>HOME FARM LOCATION</t>
  </si>
  <si>
    <t>Lot:</t>
  </si>
  <si>
    <t>Township:</t>
  </si>
  <si>
    <t>Date:</t>
  </si>
  <si>
    <t>FARM LIVESTOCK AND CROP REPORT</t>
  </si>
  <si>
    <t>CROPS</t>
  </si>
  <si>
    <t>Acres</t>
  </si>
  <si>
    <t>Total</t>
  </si>
  <si>
    <t>Yield</t>
  </si>
  <si>
    <t>Planted</t>
  </si>
  <si>
    <t>Harvested</t>
  </si>
  <si>
    <t>Per Acre</t>
  </si>
  <si>
    <t>LIVESTOCK</t>
  </si>
  <si>
    <t>Breeding</t>
  </si>
  <si>
    <t># Animals</t>
  </si>
  <si>
    <t>Sold</t>
  </si>
  <si>
    <t>Value</t>
  </si>
  <si>
    <t>Marketing</t>
  </si>
  <si>
    <t>Beginning Inventory</t>
  </si>
  <si>
    <t>Ending Inventory</t>
  </si>
  <si>
    <t>Type of Livestock</t>
  </si>
  <si>
    <t>#</t>
  </si>
  <si>
    <t>Average</t>
  </si>
  <si>
    <t xml:space="preserve">Total </t>
  </si>
  <si>
    <t xml:space="preserve"> or Poultry</t>
  </si>
  <si>
    <t>Head</t>
  </si>
  <si>
    <t>BREEDING</t>
  </si>
  <si>
    <t>Calves</t>
  </si>
  <si>
    <t>TOTAL BREEDING</t>
  </si>
  <si>
    <t>MARKET</t>
  </si>
  <si>
    <t>Cull cows</t>
  </si>
  <si>
    <t>TOTAL MARKET</t>
  </si>
  <si>
    <t>TOTAL LIVESTOCK</t>
  </si>
  <si>
    <t>Record Beef cows, heifers, bulls, feeder steers, feeder heifers.</t>
  </si>
  <si>
    <t>Hogs: sows, boars, breeding gilts, feeders, weaners, nursing.</t>
  </si>
  <si>
    <t>Sheep: goats, poultry, other livestock.</t>
  </si>
  <si>
    <t>CROPS AND FARM SUPPLIES INVENTORY</t>
  </si>
  <si>
    <t xml:space="preserve">    Beginning Inventory</t>
  </si>
  <si>
    <t xml:space="preserve">        Ending Inventory</t>
  </si>
  <si>
    <t>DESCRIPTION</t>
  </si>
  <si>
    <t>Quantity</t>
  </si>
  <si>
    <t>Unit</t>
  </si>
  <si>
    <t>Price/</t>
  </si>
  <si>
    <t>TOTAL HOME GROWN CROPS</t>
  </si>
  <si>
    <t xml:space="preserve">       Beginning Inventory</t>
  </si>
  <si>
    <t>Seed</t>
  </si>
  <si>
    <t>TOTAL PURCHASED FEEDS AND SUPPLIES</t>
  </si>
  <si>
    <t>FARMLAND OWNED</t>
  </si>
  <si>
    <t>Parcel</t>
  </si>
  <si>
    <t>Legal Description</t>
  </si>
  <si>
    <t xml:space="preserve">             Acquired</t>
  </si>
  <si>
    <t xml:space="preserve">                Acres</t>
  </si>
  <si>
    <t>Present</t>
  </si>
  <si>
    <t>Year</t>
  </si>
  <si>
    <t>Cost</t>
  </si>
  <si>
    <t>Cultiv.</t>
  </si>
  <si>
    <t>Mrkt.Value</t>
  </si>
  <si>
    <t>Totals</t>
  </si>
  <si>
    <t>DETAILS OF MAJOR BUILDINGS</t>
  </si>
  <si>
    <t>Description</t>
  </si>
  <si>
    <t xml:space="preserve">              Acquired</t>
  </si>
  <si>
    <t>Depreci-</t>
  </si>
  <si>
    <t>ation</t>
  </si>
  <si>
    <t>TILE DRAINAGE</t>
  </si>
  <si>
    <t>Date</t>
  </si>
  <si>
    <t>Pres.Value</t>
  </si>
  <si>
    <t>QUOTA</t>
  </si>
  <si>
    <t>LEASED PROPERTY</t>
  </si>
  <si>
    <t>Landlord</t>
  </si>
  <si>
    <t>Type &amp; Terms</t>
  </si>
  <si>
    <t>Expiry</t>
  </si>
  <si>
    <t>Annual</t>
  </si>
  <si>
    <t xml:space="preserve">  of Lease</t>
  </si>
  <si>
    <t>Payment</t>
  </si>
  <si>
    <t>TOTAL</t>
  </si>
  <si>
    <t>MACHINERY AND EQUIPMENT INVENTORY</t>
  </si>
  <si>
    <t>Year of</t>
  </si>
  <si>
    <t>Purchase</t>
  </si>
  <si>
    <t>Deprec.</t>
  </si>
  <si>
    <t>Deprec-</t>
  </si>
  <si>
    <t>Price</t>
  </si>
  <si>
    <t>iation</t>
  </si>
  <si>
    <t>Total Present Value</t>
  </si>
  <si>
    <t>This Year's Depreciation</t>
  </si>
  <si>
    <t xml:space="preserve">                          BARN EQUIPMENT INVENTORY</t>
  </si>
  <si>
    <t>CREDIT INFORMATION</t>
  </si>
  <si>
    <t>ACCOUNTS RECEIVABLE</t>
  </si>
  <si>
    <t>Owed by</t>
  </si>
  <si>
    <t>Year Beg.</t>
  </si>
  <si>
    <t>Interest</t>
  </si>
  <si>
    <t>Year End</t>
  </si>
  <si>
    <t xml:space="preserve">Interest </t>
  </si>
  <si>
    <t>Balance</t>
  </si>
  <si>
    <t>Rate</t>
  </si>
  <si>
    <t>Total Accounts Receivable</t>
  </si>
  <si>
    <t>ACCOUNTS PAYABLE</t>
  </si>
  <si>
    <t>Owed to</t>
  </si>
  <si>
    <t>Total Accounts Payable</t>
  </si>
  <si>
    <t>LOANS, NOTES AND MORTGAGES</t>
  </si>
  <si>
    <t>OPERATING LOANS</t>
  </si>
  <si>
    <t>Lender</t>
  </si>
  <si>
    <t>Purpose/Type</t>
  </si>
  <si>
    <t>Auth. Amt.</t>
  </si>
  <si>
    <t>Int. Rate</t>
  </si>
  <si>
    <t>Total Operating Loans</t>
  </si>
  <si>
    <t>TERM LOANS</t>
  </si>
  <si>
    <t>Purpose</t>
  </si>
  <si>
    <t xml:space="preserve">       Original Loan</t>
  </si>
  <si>
    <t>Int.</t>
  </si>
  <si>
    <t>Repayment</t>
  </si>
  <si>
    <t xml:space="preserve">   Pymt. due in 12 mths</t>
  </si>
  <si>
    <t>Amount</t>
  </si>
  <si>
    <t>Period</t>
  </si>
  <si>
    <t>Principal</t>
  </si>
  <si>
    <t>Total Term Loans</t>
  </si>
  <si>
    <t>Loans in Arrears</t>
  </si>
  <si>
    <t xml:space="preserve">Time in </t>
  </si>
  <si>
    <t>Arrears</t>
  </si>
  <si>
    <t>Overdue</t>
  </si>
  <si>
    <t>Total Loan Arrears</t>
  </si>
  <si>
    <t>OFF FARM INCOME AND LOANS</t>
  </si>
  <si>
    <t>Off Farm Income</t>
  </si>
  <si>
    <t>APPLICANT</t>
  </si>
  <si>
    <t>Employer</t>
  </si>
  <si>
    <t>Type of Work</t>
  </si>
  <si>
    <t>Salary/Yr.</t>
  </si>
  <si>
    <t>SPOUSE</t>
  </si>
  <si>
    <t>Salary/Yr</t>
  </si>
  <si>
    <t>NON-FARM LOANS</t>
  </si>
  <si>
    <t>Pymt. Due</t>
  </si>
  <si>
    <t>FARM BALANCE SHEET</t>
  </si>
  <si>
    <t>Name:</t>
  </si>
  <si>
    <t>As at:</t>
  </si>
  <si>
    <t>ASSETS</t>
  </si>
  <si>
    <t>LIABILITIES &amp; OWNER'S EQUITY</t>
  </si>
  <si>
    <t>This</t>
  </si>
  <si>
    <t>Previous</t>
  </si>
  <si>
    <t>Statement</t>
  </si>
  <si>
    <t>CURRENT ASSETS</t>
  </si>
  <si>
    <t>CURRENT LIABILITIES</t>
  </si>
  <si>
    <t>Cash on hand &amp; in bank</t>
  </si>
  <si>
    <t>Accounts Payable</t>
  </si>
  <si>
    <t>Short Term Investments</t>
  </si>
  <si>
    <t>Bank Operating Loan</t>
  </si>
  <si>
    <t>Accounts Receivable</t>
  </si>
  <si>
    <t xml:space="preserve">  (Incl. Bk. Overdraft)</t>
  </si>
  <si>
    <t>Market Livestock</t>
  </si>
  <si>
    <t>Term Principal due</t>
  </si>
  <si>
    <t>Home Grown Crops</t>
  </si>
  <si>
    <t xml:space="preserve">  within 12 months</t>
  </si>
  <si>
    <t>Purchased Feed &amp; Supplies</t>
  </si>
  <si>
    <t>Loan Arrears</t>
  </si>
  <si>
    <t>Other</t>
  </si>
  <si>
    <t>TOTAL CURRENT</t>
  </si>
  <si>
    <t>LONG TERM ASSETS</t>
  </si>
  <si>
    <t>TERM LIABILITIES (due over 1 year)</t>
  </si>
  <si>
    <t>Market Quota</t>
  </si>
  <si>
    <t xml:space="preserve"> - Term Notes, Loans, Morgages, etc.</t>
  </si>
  <si>
    <t>Breeding Livestock</t>
  </si>
  <si>
    <t>Tile Drainage</t>
  </si>
  <si>
    <t>Field Machinery</t>
  </si>
  <si>
    <t>Barn Equipment</t>
  </si>
  <si>
    <t>Buildings</t>
  </si>
  <si>
    <t>Land</t>
  </si>
  <si>
    <t>Other - House</t>
  </si>
  <si>
    <t>TOTAL LONG TERM ASSETS</t>
  </si>
  <si>
    <t>LESS: Principal due</t>
  </si>
  <si>
    <t>TOTAL ASSETS</t>
  </si>
  <si>
    <t>TOTAL TERM  LIABILITIES</t>
  </si>
  <si>
    <t>CHANGE IN EQUITY</t>
  </si>
  <si>
    <t>TOTAL LIABILITIES</t>
  </si>
  <si>
    <t>Beginning Equity</t>
  </si>
  <si>
    <t xml:space="preserve"> + Net Farm Income</t>
  </si>
  <si>
    <t xml:space="preserve"> + Owner's Contribution</t>
  </si>
  <si>
    <t xml:space="preserve"> - Owner's Withdrawal</t>
  </si>
  <si>
    <t xml:space="preserve"> = Ending Equity</t>
  </si>
  <si>
    <t>OWNER'S EQUITY</t>
  </si>
  <si>
    <t>METHOD OF CALCULATION</t>
  </si>
  <si>
    <t xml:space="preserve"> &amp; OWNER'S EQUITY</t>
  </si>
  <si>
    <t>Crops and Livestock valued at market value.</t>
  </si>
  <si>
    <t>Buildings and Machinery at cost less depreciation.</t>
  </si>
  <si>
    <t>Land at Market Value.</t>
  </si>
  <si>
    <t>REVENUE</t>
  </si>
  <si>
    <t>EXPENSES</t>
  </si>
  <si>
    <t>Livestock</t>
  </si>
  <si>
    <t xml:space="preserve">Livestock </t>
  </si>
  <si>
    <t>- purchases</t>
  </si>
  <si>
    <t>Market</t>
  </si>
  <si>
    <t>- feed</t>
  </si>
  <si>
    <t>- vet &amp; med.</t>
  </si>
  <si>
    <t>Crops</t>
  </si>
  <si>
    <t xml:space="preserve">- seed </t>
  </si>
  <si>
    <t>- fertilizer</t>
  </si>
  <si>
    <t>- pest/herb.</t>
  </si>
  <si>
    <t>- insurance</t>
  </si>
  <si>
    <t xml:space="preserve"> - other crop expenses</t>
  </si>
  <si>
    <t>Marketing/transportation</t>
  </si>
  <si>
    <t>Custom work, equip.rentals</t>
  </si>
  <si>
    <t>Hired labour</t>
  </si>
  <si>
    <t>Fuel, oil, (equipment)</t>
  </si>
  <si>
    <t>Equipment repairs</t>
  </si>
  <si>
    <t>Vehicle expenses</t>
  </si>
  <si>
    <t>Custom Work</t>
  </si>
  <si>
    <t>Buildings, fence repairs</t>
  </si>
  <si>
    <t>Rebates, Grants</t>
  </si>
  <si>
    <t>Electricity/telephone</t>
  </si>
  <si>
    <t>CASH REVENUE</t>
  </si>
  <si>
    <t>Account/office expense</t>
  </si>
  <si>
    <t>Interest (operating)</t>
  </si>
  <si>
    <t>ADJUSTMENTS</t>
  </si>
  <si>
    <t>Other variable cash costs</t>
  </si>
  <si>
    <t>Change in Accounts Receivable</t>
  </si>
  <si>
    <t>+ Ending Acc.Rec.</t>
  </si>
  <si>
    <t>TOTAL VARIABLE CASH COSTS</t>
  </si>
  <si>
    <t>B</t>
  </si>
  <si>
    <t>- Beginning Acc. Rec.</t>
  </si>
  <si>
    <t>Inventory Change in Livestock</t>
  </si>
  <si>
    <t>+ End. Market Lvstk.</t>
  </si>
  <si>
    <t>+ End. Accts. Payable</t>
  </si>
  <si>
    <t>- Begin. Market Lvstk.</t>
  </si>
  <si>
    <t>- Begin. Accts. payable</t>
  </si>
  <si>
    <t>+ End. Breed. Lvstk.</t>
  </si>
  <si>
    <t>TOTAL VARIABLE COSTS</t>
  </si>
  <si>
    <t>C</t>
  </si>
  <si>
    <t>- Begin. Breed. Lvstk.</t>
  </si>
  <si>
    <t>Inventory Change in Crops, Feeds, Supplies</t>
  </si>
  <si>
    <t>FIXED EXPENSES</t>
  </si>
  <si>
    <t>+ End. Home Grown Crop</t>
  </si>
  <si>
    <t>Property Taxes</t>
  </si>
  <si>
    <t>- Begin. Home Grown Crop</t>
  </si>
  <si>
    <t>Fire/Liability Ins.</t>
  </si>
  <si>
    <t>+ End. Purch. Feed &amp; Suppl.</t>
  </si>
  <si>
    <t>Lease/Rent payments</t>
  </si>
  <si>
    <t>- Begin Purch. Feed &amp; Suppl.</t>
  </si>
  <si>
    <t>Interest (term)</t>
  </si>
  <si>
    <t xml:space="preserve">+ Cost of Saleable </t>
  </si>
  <si>
    <t>TOTAL FIXED CASH COSTS</t>
  </si>
  <si>
    <t>D</t>
  </si>
  <si>
    <t xml:space="preserve">       Products Consumed</t>
  </si>
  <si>
    <t>Total Overhead Expenses</t>
  </si>
  <si>
    <t>Depreciation: Barn Equipment</t>
  </si>
  <si>
    <t>TOTAL  REVENUE</t>
  </si>
  <si>
    <t>A</t>
  </si>
  <si>
    <t>Depreciation: Mach/Equipment</t>
  </si>
  <si>
    <t>Depreciation: Buildings</t>
  </si>
  <si>
    <t>Depreciation: Tile Drainage</t>
  </si>
  <si>
    <t>Total Cash Expenses</t>
  </si>
  <si>
    <t>TOTAL FIXED NON-CASH COSTS</t>
  </si>
  <si>
    <t>E</t>
  </si>
  <si>
    <t>TOTAL EXPENSES  (C+D+E)</t>
  </si>
  <si>
    <t>- Personal Share of Expenses</t>
  </si>
  <si>
    <t>TOTAL FARM EXPENSES</t>
  </si>
  <si>
    <t>F</t>
  </si>
  <si>
    <t>NET FARM INCOME (A-F)</t>
  </si>
  <si>
    <t>CROP PRODUCTION PLANS</t>
  </si>
  <si>
    <t>From:</t>
  </si>
  <si>
    <t>To:</t>
  </si>
  <si>
    <t>1999 Acres</t>
  </si>
  <si>
    <t xml:space="preserve">            Opening Inventory</t>
  </si>
  <si>
    <t xml:space="preserve">       Projected Production</t>
  </si>
  <si>
    <t xml:space="preserve">          USES</t>
  </si>
  <si>
    <t>SALES</t>
  </si>
  <si>
    <t>Projected Ending Inventory</t>
  </si>
  <si>
    <t>CROP</t>
  </si>
  <si>
    <t>Value/</t>
  </si>
  <si>
    <t>Yield/</t>
  </si>
  <si>
    <t>Feed &amp;</t>
  </si>
  <si>
    <t>Land-</t>
  </si>
  <si>
    <t>Units</t>
  </si>
  <si>
    <t>VALUE</t>
  </si>
  <si>
    <t>Acre</t>
  </si>
  <si>
    <t>Lord</t>
  </si>
  <si>
    <t>CROP INPUT COSTS</t>
  </si>
  <si>
    <t xml:space="preserve">    Seed &amp; Plants</t>
  </si>
  <si>
    <t xml:space="preserve">          Fertilizer</t>
  </si>
  <si>
    <t xml:space="preserve">    Pest/Herbicides</t>
  </si>
  <si>
    <t xml:space="preserve"> Other Crop Expenses</t>
  </si>
  <si>
    <t xml:space="preserve">             Crop Ins.</t>
  </si>
  <si>
    <t>LIVESTOCK PRODUCTION PLANS</t>
  </si>
  <si>
    <t xml:space="preserve"> OPENING INVENTORY</t>
  </si>
  <si>
    <t xml:space="preserve"> PROJ. ENDING INVENTORY</t>
  </si>
  <si>
    <t>No.</t>
  </si>
  <si>
    <t>Transfer</t>
  </si>
  <si>
    <t xml:space="preserve">      PURCHASES</t>
  </si>
  <si>
    <t xml:space="preserve">        SALES</t>
  </si>
  <si>
    <t>Born</t>
  </si>
  <si>
    <t>In</t>
  </si>
  <si>
    <t># Head</t>
  </si>
  <si>
    <t>Deaths</t>
  </si>
  <si>
    <t>Out</t>
  </si>
  <si>
    <t>Income</t>
  </si>
  <si>
    <t xml:space="preserve">        INCOME STATEMENT  </t>
  </si>
  <si>
    <t xml:space="preserve">               PROJECTED</t>
  </si>
  <si>
    <t>Year:</t>
  </si>
  <si>
    <t>- seed &amp; plants</t>
  </si>
  <si>
    <t xml:space="preserve"> - insurance</t>
  </si>
  <si>
    <t xml:space="preserve">       Products consumed</t>
  </si>
  <si>
    <t>DEBT SERVICING REQUIREMENTS</t>
  </si>
  <si>
    <t>For the Period:</t>
  </si>
  <si>
    <t xml:space="preserve">        Annual Payment</t>
  </si>
  <si>
    <t>Start of Year</t>
  </si>
  <si>
    <t>End of Year</t>
  </si>
  <si>
    <t>Total Accts. Payable</t>
  </si>
  <si>
    <t>Operating Loan</t>
  </si>
  <si>
    <t>Total Operating Loan</t>
  </si>
  <si>
    <t>TERM LIABILITIES</t>
  </si>
  <si>
    <t>Sub Total</t>
  </si>
  <si>
    <t>Grand Total</t>
  </si>
  <si>
    <t>Total Interest and Principal Payments</t>
  </si>
  <si>
    <t>DEBT SERVICING CAPACITY</t>
  </si>
  <si>
    <t>PREVIOUS YEAR</t>
  </si>
  <si>
    <t>PROJECTED</t>
  </si>
  <si>
    <t xml:space="preserve"> + Farm Cash Revenue</t>
  </si>
  <si>
    <t xml:space="preserve"> - Farm Cash Expenses</t>
  </si>
  <si>
    <t xml:space="preserve"> = Net Cash from Operation</t>
  </si>
  <si>
    <t xml:space="preserve"> + Interest Payments</t>
  </si>
  <si>
    <t xml:space="preserve"> + Owner's Contributions</t>
  </si>
  <si>
    <t xml:space="preserve"> - Owner's Withdrawals</t>
  </si>
  <si>
    <t xml:space="preserve"> - Reserve for Asset</t>
  </si>
  <si>
    <t xml:space="preserve">     Acquisition</t>
  </si>
  <si>
    <t xml:space="preserve">    Acquisition</t>
  </si>
  <si>
    <t xml:space="preserve"> = Debt Servicing Capacity</t>
  </si>
  <si>
    <t>CASH FLOW STATEMENT &amp; PROJECTION</t>
  </si>
  <si>
    <t>Last Year</t>
  </si>
  <si>
    <t>Projected</t>
  </si>
  <si>
    <t>CASH INFLOW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</si>
  <si>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</si>
  <si>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</si>
  <si>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</si>
  <si>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</si>
  <si>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</si>
  <si>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</si>
  <si>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</si>
  <si>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</si>
  <si>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</si>
  <si>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</si>
  <si>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</si>
  <si>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</si>
  <si>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Crop Sales</t>
  </si>
  <si>
    <t>TOTAL CASH INFLOW</t>
  </si>
  <si>
    <t>CASH OUTFLOW</t>
  </si>
  <si>
    <t>TOTAL CASH EXPENSES</t>
  </si>
  <si>
    <t>TOTAL CASH OUTFLOW</t>
  </si>
  <si>
    <t>SURPLUS OR (DEFICIT)</t>
  </si>
  <si>
    <t>OPER. LOAN BALANCE</t>
  </si>
  <si>
    <t>ENDING CASH</t>
  </si>
  <si>
    <t>FARM PROFILE REPORT SYSTEM</t>
  </si>
  <si>
    <t>Conc.</t>
  </si>
  <si>
    <t>TOWNSHIP</t>
  </si>
  <si>
    <t>Farm Type</t>
  </si>
  <si>
    <t>Owned Acreages</t>
  </si>
  <si>
    <t>Cultivated</t>
  </si>
  <si>
    <t>Pasture</t>
  </si>
  <si>
    <t>Leased Acreages</t>
  </si>
  <si>
    <t>Farm Assets</t>
  </si>
  <si>
    <t>Current</t>
  </si>
  <si>
    <t>Capital</t>
  </si>
  <si>
    <t>Non Farm Assets</t>
  </si>
  <si>
    <t>Farm Liabilities</t>
  </si>
  <si>
    <t>Term</t>
  </si>
  <si>
    <t>Non Farm Liabilities</t>
  </si>
  <si>
    <t>Total Farm Revenue</t>
  </si>
  <si>
    <t>Total Farm Expenses</t>
  </si>
  <si>
    <t>Interest Paid (operating &amp; term)</t>
  </si>
  <si>
    <t>Principal Paid</t>
  </si>
  <si>
    <t>Non Farm Income (Net)</t>
  </si>
  <si>
    <t>RESOURCE PERFORMANCE INDICATORS</t>
  </si>
  <si>
    <t xml:space="preserve"> - Total Farm Assets</t>
  </si>
  <si>
    <t xml:space="preserve"> - Total Farm Liabilities</t>
  </si>
  <si>
    <t xml:space="preserve"> - Farm Equity</t>
  </si>
  <si>
    <t xml:space="preserve"> - Percent Farm Equity</t>
  </si>
  <si>
    <t>PROFITABILITY</t>
  </si>
  <si>
    <t xml:space="preserve"> - Net Farm Income</t>
  </si>
  <si>
    <t xml:space="preserve"> - Return on Farm Equity</t>
  </si>
  <si>
    <t>PERFORMANCE EFFICIENCY</t>
  </si>
  <si>
    <t xml:space="preserve"> - Value of Farm Production</t>
  </si>
  <si>
    <t xml:space="preserve"> - Capital Turnover</t>
  </si>
  <si>
    <t>LIQUIDITY &amp; SOLVENCY (year end)</t>
  </si>
  <si>
    <t xml:space="preserve"> - Current Ratio ...:1</t>
  </si>
  <si>
    <t>Plans for:</t>
  </si>
  <si>
    <t>to:</t>
  </si>
  <si>
    <t>Month</t>
  </si>
  <si>
    <t>Item</t>
  </si>
  <si>
    <t>Long Term</t>
  </si>
  <si>
    <t>Long Term Asset</t>
  </si>
  <si>
    <t>Net Cost</t>
  </si>
  <si>
    <t>Asset Purchase</t>
  </si>
  <si>
    <t>Sale (or Trade-in)</t>
  </si>
  <si>
    <t>Explanatory Notes Concerning Farm Plan</t>
  </si>
  <si>
    <t xml:space="preserve"> </t>
  </si>
  <si>
    <t>ADDRESS:</t>
  </si>
  <si>
    <t>POSTAL CODE:</t>
  </si>
  <si>
    <t>TELEPHONE #:</t>
  </si>
  <si>
    <t>Concess.</t>
  </si>
  <si>
    <t>Cows</t>
  </si>
  <si>
    <t>Bred Heifers</t>
  </si>
  <si>
    <t>Open Heifers</t>
  </si>
  <si>
    <t>Bull</t>
  </si>
  <si>
    <t/>
  </si>
  <si>
    <t>Complete Feed</t>
  </si>
  <si>
    <t>Protein Supp.</t>
  </si>
  <si>
    <t>Hay</t>
  </si>
  <si>
    <t>Grain</t>
  </si>
  <si>
    <t>Straw</t>
  </si>
  <si>
    <t>Pesticides</t>
  </si>
  <si>
    <t>Fuel</t>
  </si>
  <si>
    <t xml:space="preserve">  </t>
  </si>
  <si>
    <t>PROJECTED CAPITAL TRANSACTIONS / MAJOR REPAIRS / TERM LOANS</t>
  </si>
  <si>
    <t>PARTIAL BUDGET</t>
  </si>
  <si>
    <t>Advantages</t>
  </si>
  <si>
    <t>Disadvantages</t>
  </si>
  <si>
    <t>Added Annual Income</t>
  </si>
  <si>
    <t>Reduced Annual Costs</t>
  </si>
  <si>
    <t>Added Annual Costs</t>
  </si>
  <si>
    <t>Reduced Annual Income</t>
  </si>
  <si>
    <t>Total Advantages (A)</t>
  </si>
  <si>
    <t>Total Disadvantages (B)</t>
  </si>
  <si>
    <t>Estimated Change in Annual Farm Profits (A-B)</t>
  </si>
  <si>
    <t>Interest Rate</t>
  </si>
  <si>
    <t>Annual Interest</t>
  </si>
  <si>
    <t>Annual Principal</t>
  </si>
  <si>
    <t>Fertilizer</t>
  </si>
  <si>
    <t>Containers &amp; twine</t>
  </si>
  <si>
    <t>Equipment Lease</t>
  </si>
  <si>
    <t>Last Edit:</t>
  </si>
  <si>
    <t>FARM/COMPANY NAME:</t>
  </si>
  <si>
    <t>CLIENT NAME:</t>
  </si>
  <si>
    <t>Dec.31/99</t>
  </si>
  <si>
    <t xml:space="preserve">Year Beginning </t>
  </si>
  <si>
    <t>Lot.</t>
  </si>
  <si>
    <t>Farm/Company Name:</t>
  </si>
  <si>
    <t>County</t>
  </si>
  <si>
    <t>Farmers Name:</t>
  </si>
  <si>
    <t>Address:</t>
  </si>
  <si>
    <t>Email Address:</t>
  </si>
  <si>
    <t>Address</t>
  </si>
  <si>
    <t>Postal Code</t>
  </si>
  <si>
    <t>Telephone Number</t>
  </si>
  <si>
    <t>Farm Location</t>
  </si>
  <si>
    <t>Farm Information</t>
  </si>
  <si>
    <t>Contact Information</t>
  </si>
  <si>
    <t>Contact Person:</t>
  </si>
  <si>
    <t>Company/Agency:</t>
  </si>
  <si>
    <t>Postal Code:</t>
  </si>
  <si>
    <t>Telephone Number:</t>
  </si>
  <si>
    <t>City/Town:</t>
  </si>
  <si>
    <t>Year Ending</t>
  </si>
  <si>
    <t>City/ Town</t>
  </si>
  <si>
    <t>Appreciation</t>
  </si>
  <si>
    <t>Depreciation</t>
  </si>
  <si>
    <t xml:space="preserve">  LIVESTOCK AND POULTRY</t>
  </si>
  <si>
    <t xml:space="preserve">         FARM INVENTORY</t>
  </si>
  <si>
    <t>Cash on Hand</t>
  </si>
  <si>
    <t>Rebates and Grants</t>
  </si>
  <si>
    <t>Term Borrowings</t>
  </si>
  <si>
    <t>Capital Sales</t>
  </si>
  <si>
    <t>Personal Contributions</t>
  </si>
  <si>
    <t>Livestock - purchases</t>
  </si>
  <si>
    <t>Livestock - feed</t>
  </si>
  <si>
    <t>Vet &amp; medicine</t>
  </si>
  <si>
    <t>Fertilizer &amp; lime</t>
  </si>
  <si>
    <t>Herbicides/pesticides</t>
  </si>
  <si>
    <t>Crop insurance</t>
  </si>
  <si>
    <t>Other Crop Expenses</t>
  </si>
  <si>
    <t>Custom work</t>
  </si>
  <si>
    <t>Fuel, oil (equipment)</t>
  </si>
  <si>
    <t>Repairs (equipment)</t>
  </si>
  <si>
    <t>Acct./office expense</t>
  </si>
  <si>
    <t>Lease &amp; rent</t>
  </si>
  <si>
    <t>Property tax</t>
  </si>
  <si>
    <t>Fire &amp; liability insurance</t>
  </si>
  <si>
    <t>Other operating exp.</t>
  </si>
  <si>
    <t>Interest - operating</t>
  </si>
  <si>
    <t>Interest - term</t>
  </si>
  <si>
    <t>Principal Payments</t>
  </si>
  <si>
    <t>Capital Purchases</t>
  </si>
  <si>
    <t>Personal Withdrawals</t>
  </si>
  <si>
    <t>FARM FINANCIAL ANALYSIS</t>
  </si>
  <si>
    <t>AND PLANNING WORKBOOK</t>
  </si>
  <si>
    <t xml:space="preserve">Farm Financial Analysis and Planning Workbook </t>
  </si>
  <si>
    <t>FOR THE YEAR</t>
  </si>
  <si>
    <t>COMMENTS</t>
  </si>
  <si>
    <t>Record Dairy cows, heifers (bred, open) calves (under 6 mths. heifers, bulls).</t>
  </si>
  <si>
    <t>Inventory of Purchased Feeds and Supplies</t>
  </si>
  <si>
    <t>Inventory of Home Grown Crops</t>
  </si>
  <si>
    <t>LAND AND BUILDINGS</t>
  </si>
  <si>
    <r>
      <t xml:space="preserve">Contribution Margin  </t>
    </r>
    <r>
      <rPr>
        <b/>
        <sz val="12"/>
        <rFont val="Arial"/>
        <family val="2"/>
      </rPr>
      <t>(A-C)</t>
    </r>
  </si>
  <si>
    <t>(With Accrual Basis Adjustments)</t>
  </si>
  <si>
    <t>INCOME STATEMENT</t>
  </si>
  <si>
    <t>DEBT SERVICING WORKSHEET</t>
  </si>
  <si>
    <t>(When using as a projection, include new loans)</t>
  </si>
  <si>
    <t>Work</t>
  </si>
  <si>
    <t>This is a farm business decision calculator that has 20 worksheets. There are fields that can be completed by the user. It is up to 18 columns wide and 54 rows.</t>
  </si>
  <si>
    <t>SZL</t>
  </si>
  <si>
    <t>SZL/Acre</t>
  </si>
  <si>
    <t>Jan. 1, 20017</t>
  </si>
  <si>
    <t>Dec. 31, 2017</t>
  </si>
  <si>
    <t>2017</t>
  </si>
  <si>
    <t>REGION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</si>
</sst>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mmmm\ d\,\ yyyy"/>
    <numFmt numFmtId="175" formatCode="m/d/yy\ h:mm\ AM/PM"/>
    <numFmt numFmtId="176" formatCode="yyyy"/>
    <numFmt numFmtId="177" formatCode="mmm\.\ d\,\ yyyy"/>
    <numFmt numFmtId="178" formatCode="mmm\.\ d"/>
    <numFmt numFmtId="179" formatCode="mmm\.\ d/yy"/>
    <numFmt numFmtId="180" formatCode="mmmm\ d\ yyyy"/>
    <numFmt numFmtId="181" formatCode="mmmm\ d\,\ yyyy\ h:mm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26"/>
      <color indexed="9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0"/>
      <name val="Courier"/>
      <family val="3"/>
    </font>
    <font>
      <b/>
      <sz val="20"/>
      <color indexed="9"/>
      <name val="Arial"/>
      <family val="2"/>
    </font>
    <font>
      <b/>
      <i/>
      <sz val="2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Arial"/>
      <family val="2"/>
    </font>
    <font>
      <b/>
      <i/>
      <sz val="20"/>
      <color theme="0"/>
      <name val="Arial"/>
      <family val="2"/>
    </font>
    <font>
      <sz val="12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/>
      <right style="double"/>
      <top/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</borders>
  <cellStyleXfs count="63"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43" fontId="0" fillId="0" borderId="0" xfId="42" applyNumberFormat="1" applyFont="1" applyBorder="1" applyAlignment="1">
      <alignment/>
    </xf>
    <xf numFmtId="43" fontId="3" fillId="0" borderId="0" xfId="42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73" fontId="3" fillId="0" borderId="0" xfId="42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73" fontId="3" fillId="0" borderId="0" xfId="42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14" fontId="3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0" fillId="33" borderId="0" xfId="0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quotePrefix="1">
      <alignment horizontal="left"/>
    </xf>
    <xf numFmtId="0" fontId="2" fillId="34" borderId="14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22" fontId="2" fillId="34" borderId="12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quotePrefix="1">
      <alignment horizontal="left"/>
    </xf>
    <xf numFmtId="0" fontId="2" fillId="0" borderId="1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49" fontId="13" fillId="35" borderId="12" xfId="0" applyNumberFormat="1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 quotePrefix="1">
      <alignment horizontal="left"/>
      <protection/>
    </xf>
    <xf numFmtId="0" fontId="12" fillId="0" borderId="0" xfId="0" applyFont="1" applyBorder="1" applyAlignment="1">
      <alignment/>
    </xf>
    <xf numFmtId="22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37" borderId="12" xfId="0" applyFont="1" applyFill="1" applyBorder="1" applyAlignment="1" applyProtection="1">
      <alignment horizontal="left"/>
      <protection/>
    </xf>
    <xf numFmtId="0" fontId="2" fillId="37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7" borderId="15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181" fontId="2" fillId="38" borderId="12" xfId="0" applyNumberFormat="1" applyFont="1" applyFill="1" applyBorder="1" applyAlignment="1" applyProtection="1">
      <alignment horizontal="left"/>
      <protection/>
    </xf>
    <xf numFmtId="180" fontId="2" fillId="38" borderId="12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0" fillId="36" borderId="0" xfId="0" applyFill="1" applyAlignment="1" applyProtection="1">
      <alignment/>
      <protection/>
    </xf>
    <xf numFmtId="0" fontId="11" fillId="36" borderId="0" xfId="0" applyFont="1" applyFill="1" applyBorder="1" applyAlignment="1" applyProtection="1">
      <alignment horizontal="left" vertical="top"/>
      <protection/>
    </xf>
    <xf numFmtId="0" fontId="0" fillId="36" borderId="0" xfId="0" applyFill="1" applyAlignment="1">
      <alignment vertical="top"/>
    </xf>
    <xf numFmtId="0" fontId="11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 horizontal="left" vertical="top"/>
    </xf>
    <xf numFmtId="0" fontId="14" fillId="36" borderId="0" xfId="0" applyFont="1" applyFill="1" applyAlignment="1" applyProtection="1">
      <alignment vertical="top" wrapText="1"/>
      <protection locked="0"/>
    </xf>
    <xf numFmtId="0" fontId="14" fillId="36" borderId="0" xfId="0" applyFont="1" applyFill="1" applyAlignment="1" applyProtection="1">
      <alignment vertical="top"/>
      <protection locked="0"/>
    </xf>
    <xf numFmtId="0" fontId="15" fillId="36" borderId="0" xfId="0" applyFont="1" applyFill="1" applyAlignment="1" applyProtection="1">
      <alignment vertical="top"/>
      <protection locked="0"/>
    </xf>
    <xf numFmtId="0" fontId="0" fillId="0" borderId="0" xfId="0" applyFont="1" applyAlignment="1">
      <alignment/>
    </xf>
    <xf numFmtId="0" fontId="16" fillId="36" borderId="0" xfId="0" applyFont="1" applyFill="1" applyAlignment="1" applyProtection="1">
      <alignment vertical="top"/>
      <protection locked="0"/>
    </xf>
    <xf numFmtId="0" fontId="58" fillId="36" borderId="0" xfId="0" applyFont="1" applyFill="1" applyBorder="1" applyAlignment="1" applyProtection="1">
      <alignment horizontal="left" vertical="top"/>
      <protection/>
    </xf>
    <xf numFmtId="0" fontId="59" fillId="36" borderId="0" xfId="0" applyFont="1" applyFill="1" applyBorder="1" applyAlignment="1" applyProtection="1">
      <alignment horizontal="left" vertical="top"/>
      <protection/>
    </xf>
    <xf numFmtId="0" fontId="4" fillId="39" borderId="16" xfId="0" applyFont="1" applyFill="1" applyBorder="1" applyAlignment="1">
      <alignment/>
    </xf>
    <xf numFmtId="0" fontId="2" fillId="39" borderId="17" xfId="0" applyFont="1" applyFill="1" applyBorder="1" applyAlignment="1">
      <alignment horizontal="center"/>
    </xf>
    <xf numFmtId="0" fontId="2" fillId="39" borderId="0" xfId="0" applyFont="1" applyFill="1" applyAlignment="1">
      <alignment horizontal="center"/>
    </xf>
    <xf numFmtId="0" fontId="2" fillId="39" borderId="16" xfId="0" applyFont="1" applyFill="1" applyBorder="1" applyAlignment="1">
      <alignment/>
    </xf>
    <xf numFmtId="0" fontId="2" fillId="39" borderId="18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9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76" fontId="2" fillId="33" borderId="0" xfId="0" applyNumberFormat="1" applyFont="1" applyFill="1" applyAlignment="1">
      <alignment horizontal="left"/>
    </xf>
    <xf numFmtId="0" fontId="2" fillId="38" borderId="12" xfId="0" applyFont="1" applyFill="1" applyBorder="1" applyAlignment="1" applyProtection="1">
      <alignment/>
      <protection locked="0"/>
    </xf>
    <xf numFmtId="0" fontId="2" fillId="38" borderId="12" xfId="0" applyFont="1" applyFill="1" applyBorder="1" applyAlignment="1" applyProtection="1">
      <alignment horizontal="center"/>
      <protection locked="0"/>
    </xf>
    <xf numFmtId="173" fontId="2" fillId="38" borderId="12" xfId="42" applyNumberFormat="1" applyFont="1" applyFill="1" applyBorder="1" applyAlignment="1" applyProtection="1">
      <alignment horizontal="center"/>
      <protection locked="0"/>
    </xf>
    <xf numFmtId="2" fontId="9" fillId="37" borderId="12" xfId="0" applyNumberFormat="1" applyFont="1" applyFill="1" applyBorder="1" applyAlignment="1">
      <alignment horizontal="center"/>
    </xf>
    <xf numFmtId="0" fontId="2" fillId="39" borderId="12" xfId="0" applyFont="1" applyFill="1" applyBorder="1" applyAlignment="1">
      <alignment/>
    </xf>
    <xf numFmtId="173" fontId="2" fillId="39" borderId="12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8" borderId="20" xfId="0" applyFont="1" applyFill="1" applyBorder="1" applyAlignment="1" applyProtection="1">
      <alignment/>
      <protection locked="0"/>
    </xf>
    <xf numFmtId="0" fontId="2" fillId="38" borderId="11" xfId="0" applyFont="1" applyFill="1" applyBorder="1" applyAlignment="1" applyProtection="1">
      <alignment/>
      <protection locked="0"/>
    </xf>
    <xf numFmtId="0" fontId="2" fillId="39" borderId="14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14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/>
    </xf>
    <xf numFmtId="0" fontId="2" fillId="0" borderId="11" xfId="0" applyFont="1" applyBorder="1" applyAlignment="1">
      <alignment/>
    </xf>
    <xf numFmtId="0" fontId="2" fillId="39" borderId="13" xfId="0" applyFont="1" applyFill="1" applyBorder="1" applyAlignment="1">
      <alignment/>
    </xf>
    <xf numFmtId="0" fontId="2" fillId="39" borderId="0" xfId="0" applyFont="1" applyFill="1" applyAlignment="1">
      <alignment/>
    </xf>
    <xf numFmtId="0" fontId="4" fillId="39" borderId="20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177" fontId="2" fillId="39" borderId="21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4" fillId="39" borderId="22" xfId="0" applyNumberFormat="1" applyFont="1" applyFill="1" applyBorder="1" applyAlignment="1">
      <alignment/>
    </xf>
    <xf numFmtId="14" fontId="4" fillId="39" borderId="11" xfId="0" applyNumberFormat="1" applyFont="1" applyFill="1" applyBorder="1" applyAlignment="1">
      <alignment/>
    </xf>
    <xf numFmtId="177" fontId="2" fillId="39" borderId="2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39" borderId="23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8" borderId="20" xfId="0" applyFont="1" applyFill="1" applyBorder="1" applyAlignment="1" applyProtection="1">
      <alignment/>
      <protection/>
    </xf>
    <xf numFmtId="0" fontId="2" fillId="38" borderId="21" xfId="0" applyFont="1" applyFill="1" applyBorder="1" applyAlignment="1" applyProtection="1">
      <alignment/>
      <protection/>
    </xf>
    <xf numFmtId="0" fontId="2" fillId="38" borderId="22" xfId="0" applyFont="1" applyFill="1" applyBorder="1" applyAlignment="1" applyProtection="1">
      <alignment horizontal="center"/>
      <protection locked="0"/>
    </xf>
    <xf numFmtId="0" fontId="2" fillId="38" borderId="21" xfId="0" applyFont="1" applyFill="1" applyBorder="1" applyAlignment="1" applyProtection="1">
      <alignment horizontal="center"/>
      <protection locked="0"/>
    </xf>
    <xf numFmtId="173" fontId="2" fillId="37" borderId="21" xfId="42" applyNumberFormat="1" applyFont="1" applyFill="1" applyBorder="1" applyAlignment="1">
      <alignment horizontal="center"/>
    </xf>
    <xf numFmtId="173" fontId="2" fillId="38" borderId="22" xfId="0" applyNumberFormat="1" applyFont="1" applyFill="1" applyBorder="1" applyAlignment="1" applyProtection="1">
      <alignment horizontal="center"/>
      <protection locked="0"/>
    </xf>
    <xf numFmtId="0" fontId="2" fillId="38" borderId="21" xfId="0" applyFont="1" applyFill="1" applyBorder="1" applyAlignment="1" applyProtection="1">
      <alignment/>
      <protection locked="0"/>
    </xf>
    <xf numFmtId="0" fontId="2" fillId="39" borderId="2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3" fontId="2" fillId="39" borderId="12" xfId="42" applyNumberFormat="1" applyFont="1" applyFill="1" applyBorder="1" applyAlignment="1">
      <alignment horizontal="right"/>
    </xf>
    <xf numFmtId="173" fontId="2" fillId="39" borderId="2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2" fillId="39" borderId="2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9" borderId="22" xfId="0" applyFont="1" applyFill="1" applyBorder="1" applyAlignment="1">
      <alignment/>
    </xf>
    <xf numFmtId="173" fontId="2" fillId="39" borderId="21" xfId="0" applyNumberFormat="1" applyFont="1" applyFill="1" applyBorder="1" applyAlignment="1">
      <alignment horizontal="center"/>
    </xf>
    <xf numFmtId="43" fontId="2" fillId="0" borderId="0" xfId="42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Border="1" applyAlignment="1">
      <alignment/>
    </xf>
    <xf numFmtId="174" fontId="2" fillId="34" borderId="0" xfId="0" applyNumberFormat="1" applyFont="1" applyFill="1" applyBorder="1" applyAlignment="1">
      <alignment/>
    </xf>
    <xf numFmtId="0" fontId="2" fillId="39" borderId="24" xfId="0" applyFont="1" applyFill="1" applyBorder="1" applyAlignment="1">
      <alignment horizontal="center"/>
    </xf>
    <xf numFmtId="0" fontId="2" fillId="39" borderId="25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39" borderId="24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39" borderId="26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2" fillId="39" borderId="28" xfId="0" applyFont="1" applyFill="1" applyBorder="1" applyAlignment="1">
      <alignment horizontal="center"/>
    </xf>
    <xf numFmtId="0" fontId="2" fillId="38" borderId="14" xfId="0" applyFont="1" applyFill="1" applyBorder="1" applyAlignment="1" applyProtection="1">
      <alignment/>
      <protection locked="0"/>
    </xf>
    <xf numFmtId="173" fontId="2" fillId="38" borderId="21" xfId="42" applyNumberFormat="1" applyFont="1" applyFill="1" applyBorder="1" applyAlignment="1" applyProtection="1">
      <alignment horizontal="center"/>
      <protection locked="0"/>
    </xf>
    <xf numFmtId="173" fontId="2" fillId="39" borderId="21" xfId="42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9" borderId="0" xfId="0" applyFont="1" applyFill="1" applyBorder="1" applyAlignment="1">
      <alignment horizontal="center"/>
    </xf>
    <xf numFmtId="0" fontId="2" fillId="39" borderId="11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177" fontId="2" fillId="39" borderId="18" xfId="0" applyNumberFormat="1" applyFont="1" applyFill="1" applyBorder="1" applyAlignment="1">
      <alignment horizontal="center"/>
    </xf>
    <xf numFmtId="177" fontId="2" fillId="39" borderId="19" xfId="0" applyNumberFormat="1" applyFont="1" applyFill="1" applyBorder="1" applyAlignment="1">
      <alignment horizontal="center"/>
    </xf>
    <xf numFmtId="3" fontId="2" fillId="38" borderId="12" xfId="0" applyNumberFormat="1" applyFont="1" applyFill="1" applyBorder="1" applyAlignment="1" applyProtection="1">
      <alignment horizontal="center"/>
      <protection locked="0"/>
    </xf>
    <xf numFmtId="173" fontId="2" fillId="35" borderId="12" xfId="42" applyNumberFormat="1" applyFont="1" applyFill="1" applyBorder="1" applyAlignment="1" applyProtection="1">
      <alignment horizontal="center"/>
      <protection locked="0"/>
    </xf>
    <xf numFmtId="173" fontId="2" fillId="35" borderId="11" xfId="42" applyNumberFormat="1" applyFont="1" applyFill="1" applyBorder="1" applyAlignment="1">
      <alignment horizontal="center"/>
    </xf>
    <xf numFmtId="173" fontId="2" fillId="35" borderId="12" xfId="42" applyNumberFormat="1" applyFont="1" applyFill="1" applyBorder="1" applyAlignment="1">
      <alignment horizontal="center"/>
    </xf>
    <xf numFmtId="173" fontId="2" fillId="39" borderId="12" xfId="42" applyNumberFormat="1" applyFont="1" applyFill="1" applyBorder="1" applyAlignment="1">
      <alignment horizontal="center"/>
    </xf>
    <xf numFmtId="0" fontId="2" fillId="39" borderId="29" xfId="0" applyFont="1" applyFill="1" applyBorder="1" applyAlignment="1">
      <alignment horizontal="center"/>
    </xf>
    <xf numFmtId="178" fontId="2" fillId="39" borderId="29" xfId="0" applyNumberFormat="1" applyFont="1" applyFill="1" applyBorder="1" applyAlignment="1" quotePrefix="1">
      <alignment horizontal="center"/>
    </xf>
    <xf numFmtId="173" fontId="2" fillId="35" borderId="21" xfId="42" applyNumberFormat="1" applyFont="1" applyFill="1" applyBorder="1" applyAlignment="1" applyProtection="1">
      <alignment horizontal="center"/>
      <protection locked="0"/>
    </xf>
    <xf numFmtId="173" fontId="2" fillId="35" borderId="21" xfId="42" applyNumberFormat="1" applyFont="1" applyFill="1" applyBorder="1" applyAlignment="1">
      <alignment horizontal="center"/>
    </xf>
    <xf numFmtId="173" fontId="2" fillId="39" borderId="15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30" xfId="0" applyFont="1" applyFill="1" applyBorder="1" applyAlignment="1">
      <alignment/>
    </xf>
    <xf numFmtId="0" fontId="2" fillId="38" borderId="20" xfId="0" applyNumberFormat="1" applyFont="1" applyFill="1" applyBorder="1" applyAlignment="1" applyProtection="1">
      <alignment/>
      <protection locked="0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0" fontId="2" fillId="39" borderId="31" xfId="0" applyFont="1" applyFill="1" applyBorder="1" applyAlignment="1">
      <alignment/>
    </xf>
    <xf numFmtId="177" fontId="2" fillId="39" borderId="29" xfId="0" applyNumberFormat="1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2" fillId="39" borderId="32" xfId="0" applyFont="1" applyFill="1" applyBorder="1" applyAlignment="1">
      <alignment/>
    </xf>
    <xf numFmtId="177" fontId="2" fillId="39" borderId="15" xfId="0" applyNumberFormat="1" applyFont="1" applyFill="1" applyBorder="1" applyAlignment="1">
      <alignment/>
    </xf>
    <xf numFmtId="0" fontId="2" fillId="39" borderId="13" xfId="0" applyFont="1" applyFill="1" applyBorder="1" applyAlignment="1">
      <alignment horizontal="center"/>
    </xf>
    <xf numFmtId="2" fontId="2" fillId="38" borderId="12" xfId="0" applyNumberFormat="1" applyFont="1" applyFill="1" applyBorder="1" applyAlignment="1" applyProtection="1">
      <alignment horizontal="center"/>
      <protection locked="0"/>
    </xf>
    <xf numFmtId="173" fontId="2" fillId="37" borderId="12" xfId="42" applyNumberFormat="1" applyFont="1" applyFill="1" applyBorder="1" applyAlignment="1">
      <alignment horizontal="center"/>
    </xf>
    <xf numFmtId="0" fontId="4" fillId="39" borderId="0" xfId="0" applyFont="1" applyFill="1" applyAlignment="1">
      <alignment/>
    </xf>
    <xf numFmtId="173" fontId="2" fillId="0" borderId="0" xfId="42" applyNumberFormat="1" applyFont="1" applyAlignment="1">
      <alignment horizontal="center"/>
    </xf>
    <xf numFmtId="177" fontId="2" fillId="39" borderId="15" xfId="0" applyNumberFormat="1" applyFont="1" applyFill="1" applyBorder="1" applyAlignment="1" quotePrefix="1">
      <alignment/>
    </xf>
    <xf numFmtId="0" fontId="4" fillId="39" borderId="12" xfId="0" applyFont="1" applyFill="1" applyBorder="1" applyAlignment="1">
      <alignment/>
    </xf>
    <xf numFmtId="0" fontId="2" fillId="39" borderId="21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8" borderId="12" xfId="0" applyFont="1" applyFill="1" applyBorder="1" applyAlignment="1" applyProtection="1">
      <alignment/>
      <protection/>
    </xf>
    <xf numFmtId="14" fontId="2" fillId="38" borderId="12" xfId="0" applyNumberFormat="1" applyFont="1" applyFill="1" applyBorder="1" applyAlignment="1" applyProtection="1">
      <alignment horizontal="center"/>
      <protection locked="0"/>
    </xf>
    <xf numFmtId="173" fontId="2" fillId="39" borderId="0" xfId="4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42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3" fontId="2" fillId="38" borderId="12" xfId="42" applyNumberFormat="1" applyFont="1" applyFill="1" applyBorder="1" applyAlignment="1" applyProtection="1">
      <alignment/>
      <protection locked="0"/>
    </xf>
    <xf numFmtId="1" fontId="2" fillId="38" borderId="21" xfId="0" applyNumberFormat="1" applyFont="1" applyFill="1" applyBorder="1" applyAlignment="1" applyProtection="1">
      <alignment/>
      <protection locked="0"/>
    </xf>
    <xf numFmtId="1" fontId="2" fillId="38" borderId="12" xfId="42" applyNumberFormat="1" applyFont="1" applyFill="1" applyBorder="1" applyAlignment="1" applyProtection="1">
      <alignment/>
      <protection locked="0"/>
    </xf>
    <xf numFmtId="173" fontId="2" fillId="39" borderId="27" xfId="42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2" fillId="35" borderId="12" xfId="42" applyNumberFormat="1" applyFont="1" applyFill="1" applyBorder="1" applyAlignment="1" applyProtection="1">
      <alignment/>
      <protection locked="0"/>
    </xf>
    <xf numFmtId="173" fontId="2" fillId="35" borderId="12" xfId="42" applyNumberFormat="1" applyFont="1" applyFill="1" applyBorder="1" applyAlignment="1">
      <alignment/>
    </xf>
    <xf numFmtId="0" fontId="2" fillId="38" borderId="24" xfId="0" applyFont="1" applyFill="1" applyBorder="1" applyAlignment="1" applyProtection="1">
      <alignment/>
      <protection locked="0"/>
    </xf>
    <xf numFmtId="0" fontId="2" fillId="38" borderId="15" xfId="0" applyFont="1" applyFill="1" applyBorder="1" applyAlignment="1" applyProtection="1">
      <alignment horizontal="center"/>
      <protection locked="0"/>
    </xf>
    <xf numFmtId="0" fontId="2" fillId="38" borderId="22" xfId="0" applyFont="1" applyFill="1" applyBorder="1" applyAlignment="1" applyProtection="1">
      <alignment/>
      <protection locked="0"/>
    </xf>
    <xf numFmtId="0" fontId="2" fillId="38" borderId="13" xfId="0" applyFont="1" applyFill="1" applyBorder="1" applyAlignment="1" applyProtection="1">
      <alignment/>
      <protection locked="0"/>
    </xf>
    <xf numFmtId="173" fontId="2" fillId="39" borderId="12" xfId="42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173" fontId="2" fillId="0" borderId="0" xfId="42" applyNumberFormat="1" applyFont="1" applyBorder="1" applyAlignment="1" applyProtection="1">
      <alignment horizontal="center"/>
      <protection locked="0"/>
    </xf>
    <xf numFmtId="173" fontId="2" fillId="0" borderId="0" xfId="42" applyNumberFormat="1" applyFont="1" applyBorder="1" applyAlignment="1">
      <alignment horizontal="center"/>
    </xf>
    <xf numFmtId="179" fontId="2" fillId="39" borderId="18" xfId="0" applyNumberFormat="1" applyFont="1" applyFill="1" applyBorder="1" applyAlignment="1" quotePrefix="1">
      <alignment horizontal="center"/>
    </xf>
    <xf numFmtId="0" fontId="2" fillId="39" borderId="13" xfId="0" applyFont="1" applyFill="1" applyBorder="1" applyAlignment="1" applyProtection="1">
      <alignment/>
      <protection/>
    </xf>
    <xf numFmtId="0" fontId="2" fillId="39" borderId="0" xfId="0" applyFont="1" applyFill="1" applyBorder="1" applyAlignment="1" applyProtection="1">
      <alignment/>
      <protection/>
    </xf>
    <xf numFmtId="0" fontId="2" fillId="39" borderId="17" xfId="0" applyFont="1" applyFill="1" applyBorder="1" applyAlignment="1" applyProtection="1">
      <alignment/>
      <protection/>
    </xf>
    <xf numFmtId="0" fontId="2" fillId="39" borderId="24" xfId="0" applyFont="1" applyFill="1" applyBorder="1" applyAlignment="1" applyProtection="1">
      <alignment horizontal="center"/>
      <protection/>
    </xf>
    <xf numFmtId="0" fontId="2" fillId="39" borderId="17" xfId="0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 applyProtection="1">
      <alignment/>
      <protection/>
    </xf>
    <xf numFmtId="0" fontId="2" fillId="39" borderId="18" xfId="0" applyFont="1" applyFill="1" applyBorder="1" applyAlignment="1" applyProtection="1">
      <alignment/>
      <protection/>
    </xf>
    <xf numFmtId="0" fontId="2" fillId="39" borderId="19" xfId="0" applyFont="1" applyFill="1" applyBorder="1" applyAlignment="1" applyProtection="1">
      <alignment horizontal="center"/>
      <protection/>
    </xf>
    <xf numFmtId="0" fontId="2" fillId="39" borderId="18" xfId="0" applyFont="1" applyFill="1" applyBorder="1" applyAlignment="1" applyProtection="1">
      <alignment horizontal="center"/>
      <protection/>
    </xf>
    <xf numFmtId="0" fontId="2" fillId="38" borderId="12" xfId="0" applyFont="1" applyFill="1" applyBorder="1" applyAlignment="1" applyProtection="1">
      <alignment horizontal="left"/>
      <protection locked="0"/>
    </xf>
    <xf numFmtId="0" fontId="2" fillId="38" borderId="11" xfId="0" applyFont="1" applyFill="1" applyBorder="1" applyAlignment="1" applyProtection="1">
      <alignment horizontal="left"/>
      <protection locked="0"/>
    </xf>
    <xf numFmtId="0" fontId="2" fillId="38" borderId="21" xfId="0" applyFont="1" applyFill="1" applyBorder="1" applyAlignment="1" applyProtection="1">
      <alignment horizontal="left"/>
      <protection locked="0"/>
    </xf>
    <xf numFmtId="1" fontId="2" fillId="38" borderId="21" xfId="42" applyNumberFormat="1" applyFont="1" applyFill="1" applyBorder="1" applyAlignment="1" applyProtection="1">
      <alignment horizontal="center"/>
      <protection locked="0"/>
    </xf>
    <xf numFmtId="173" fontId="2" fillId="38" borderId="22" xfId="42" applyNumberFormat="1" applyFont="1" applyFill="1" applyBorder="1" applyAlignment="1" applyProtection="1">
      <alignment horizontal="center" vertical="center"/>
      <protection locked="0"/>
    </xf>
    <xf numFmtId="173" fontId="2" fillId="35" borderId="15" xfId="42" applyNumberFormat="1" applyFont="1" applyFill="1" applyBorder="1" applyAlignment="1" applyProtection="1">
      <alignment horizontal="center"/>
      <protection/>
    </xf>
    <xf numFmtId="0" fontId="2" fillId="38" borderId="22" xfId="0" applyFont="1" applyFill="1" applyBorder="1" applyAlignment="1" applyProtection="1">
      <alignment horizontal="left"/>
      <protection locked="0"/>
    </xf>
    <xf numFmtId="173" fontId="2" fillId="38" borderId="15" xfId="42" applyNumberFormat="1" applyFont="1" applyFill="1" applyBorder="1" applyAlignment="1" applyProtection="1">
      <alignment horizontal="center"/>
      <protection locked="0"/>
    </xf>
    <xf numFmtId="0" fontId="2" fillId="38" borderId="16" xfId="0" applyFont="1" applyFill="1" applyBorder="1" applyAlignment="1" applyProtection="1">
      <alignment horizontal="left"/>
      <protection locked="0"/>
    </xf>
    <xf numFmtId="173" fontId="2" fillId="38" borderId="12" xfId="42" applyNumberFormat="1" applyFont="1" applyFill="1" applyBorder="1" applyAlignment="1" applyProtection="1">
      <alignment horizontal="center" vertical="center"/>
      <protection locked="0"/>
    </xf>
    <xf numFmtId="0" fontId="2" fillId="39" borderId="12" xfId="0" applyFont="1" applyFill="1" applyBorder="1" applyAlignment="1" applyProtection="1">
      <alignment/>
      <protection/>
    </xf>
    <xf numFmtId="173" fontId="2" fillId="39" borderId="12" xfId="42" applyNumberFormat="1" applyFont="1" applyFill="1" applyBorder="1" applyAlignment="1" applyProtection="1">
      <alignment horizontal="center"/>
      <protection/>
    </xf>
    <xf numFmtId="173" fontId="2" fillId="39" borderId="12" xfId="42" applyNumberFormat="1" applyFont="1" applyFill="1" applyBorder="1" applyAlignment="1" applyProtection="1">
      <alignment horizontal="center" vertical="center"/>
      <protection/>
    </xf>
    <xf numFmtId="0" fontId="2" fillId="39" borderId="22" xfId="0" applyFont="1" applyFill="1" applyBorder="1" applyAlignment="1" applyProtection="1">
      <alignment horizontal="center"/>
      <protection/>
    </xf>
    <xf numFmtId="0" fontId="2" fillId="39" borderId="29" xfId="0" applyFont="1" applyFill="1" applyBorder="1" applyAlignment="1">
      <alignment/>
    </xf>
    <xf numFmtId="173" fontId="2" fillId="38" borderId="22" xfId="42" applyNumberFormat="1" applyFont="1" applyFill="1" applyBorder="1" applyAlignment="1" applyProtection="1">
      <alignment horizontal="center"/>
      <protection locked="0"/>
    </xf>
    <xf numFmtId="9" fontId="2" fillId="38" borderId="11" xfId="59" applyFont="1" applyFill="1" applyBorder="1" applyAlignment="1" applyProtection="1">
      <alignment horizontal="center"/>
      <protection locked="0"/>
    </xf>
    <xf numFmtId="9" fontId="2" fillId="38" borderId="21" xfId="59" applyFont="1" applyFill="1" applyBorder="1" applyAlignment="1" applyProtection="1">
      <alignment horizontal="center"/>
      <protection locked="0"/>
    </xf>
    <xf numFmtId="0" fontId="2" fillId="38" borderId="32" xfId="0" applyFont="1" applyFill="1" applyBorder="1" applyAlignment="1" applyProtection="1">
      <alignment/>
      <protection locked="0"/>
    </xf>
    <xf numFmtId="0" fontId="2" fillId="38" borderId="15" xfId="0" applyFont="1" applyFill="1" applyBorder="1" applyAlignment="1" applyProtection="1">
      <alignment/>
      <protection locked="0"/>
    </xf>
    <xf numFmtId="10" fontId="2" fillId="38" borderId="11" xfId="59" applyNumberFormat="1" applyFont="1" applyFill="1" applyBorder="1" applyAlignment="1" applyProtection="1">
      <alignment horizontal="center"/>
      <protection locked="0"/>
    </xf>
    <xf numFmtId="10" fontId="2" fillId="38" borderId="21" xfId="59" applyNumberFormat="1" applyFont="1" applyFill="1" applyBorder="1" applyAlignment="1" applyProtection="1">
      <alignment horizontal="center"/>
      <protection locked="0"/>
    </xf>
    <xf numFmtId="173" fontId="2" fillId="39" borderId="22" xfId="42" applyNumberFormat="1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173" fontId="2" fillId="38" borderId="11" xfId="42" applyNumberFormat="1" applyFont="1" applyFill="1" applyBorder="1" applyAlignment="1" applyProtection="1">
      <alignment/>
      <protection locked="0"/>
    </xf>
    <xf numFmtId="173" fontId="2" fillId="38" borderId="20" xfId="42" applyNumberFormat="1" applyFont="1" applyFill="1" applyBorder="1" applyAlignment="1" applyProtection="1">
      <alignment horizontal="center"/>
      <protection locked="0"/>
    </xf>
    <xf numFmtId="10" fontId="2" fillId="38" borderId="12" xfId="59" applyNumberFormat="1" applyFont="1" applyFill="1" applyBorder="1" applyAlignment="1" applyProtection="1">
      <alignment horizontal="center"/>
      <protection locked="0"/>
    </xf>
    <xf numFmtId="43" fontId="2" fillId="0" borderId="0" xfId="42" applyFont="1" applyAlignment="1">
      <alignment/>
    </xf>
    <xf numFmtId="173" fontId="2" fillId="0" borderId="0" xfId="42" applyNumberFormat="1" applyFont="1" applyBorder="1" applyAlignment="1">
      <alignment/>
    </xf>
    <xf numFmtId="173" fontId="4" fillId="39" borderId="21" xfId="42" applyNumberFormat="1" applyFont="1" applyFill="1" applyBorder="1" applyAlignment="1">
      <alignment/>
    </xf>
    <xf numFmtId="0" fontId="4" fillId="39" borderId="11" xfId="0" applyFont="1" applyFill="1" applyBorder="1" applyAlignment="1">
      <alignment horizontal="left"/>
    </xf>
    <xf numFmtId="0" fontId="4" fillId="39" borderId="21" xfId="0" applyFont="1" applyFill="1" applyBorder="1" applyAlignment="1">
      <alignment/>
    </xf>
    <xf numFmtId="0" fontId="2" fillId="38" borderId="33" xfId="0" applyFont="1" applyFill="1" applyBorder="1" applyAlignment="1" applyProtection="1">
      <alignment/>
      <protection locked="0"/>
    </xf>
    <xf numFmtId="0" fontId="2" fillId="38" borderId="34" xfId="0" applyFont="1" applyFill="1" applyBorder="1" applyAlignment="1" applyProtection="1">
      <alignment/>
      <protection locked="0"/>
    </xf>
    <xf numFmtId="0" fontId="2" fillId="38" borderId="21" xfId="0" applyFont="1" applyFill="1" applyBorder="1" applyAlignment="1">
      <alignment/>
    </xf>
    <xf numFmtId="14" fontId="4" fillId="39" borderId="12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3" fontId="2" fillId="39" borderId="12" xfId="0" applyNumberFormat="1" applyFont="1" applyFill="1" applyBorder="1" applyAlignment="1">
      <alignment/>
    </xf>
    <xf numFmtId="0" fontId="2" fillId="39" borderId="20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9" borderId="26" xfId="0" applyFont="1" applyFill="1" applyBorder="1" applyAlignment="1" applyProtection="1">
      <alignment/>
      <protection/>
    </xf>
    <xf numFmtId="0" fontId="2" fillId="39" borderId="28" xfId="0" applyFont="1" applyFill="1" applyBorder="1" applyAlignment="1">
      <alignment/>
    </xf>
    <xf numFmtId="0" fontId="2" fillId="39" borderId="30" xfId="0" applyFont="1" applyFill="1" applyBorder="1" applyAlignment="1" applyProtection="1">
      <alignment/>
      <protection/>
    </xf>
    <xf numFmtId="0" fontId="2" fillId="39" borderId="27" xfId="0" applyFont="1" applyFill="1" applyBorder="1" applyAlignment="1" applyProtection="1">
      <alignment/>
      <protection/>
    </xf>
    <xf numFmtId="0" fontId="4" fillId="39" borderId="12" xfId="0" applyFont="1" applyFill="1" applyBorder="1" applyAlignment="1" applyProtection="1">
      <alignment/>
      <protection/>
    </xf>
    <xf numFmtId="173" fontId="2" fillId="0" borderId="0" xfId="42" applyNumberFormat="1" applyFont="1" applyAlignment="1">
      <alignment/>
    </xf>
    <xf numFmtId="173" fontId="2" fillId="0" borderId="11" xfId="42" applyNumberFormat="1" applyFont="1" applyBorder="1" applyAlignment="1">
      <alignment/>
    </xf>
    <xf numFmtId="0" fontId="2" fillId="39" borderId="23" xfId="0" applyFont="1" applyFill="1" applyBorder="1" applyAlignment="1" applyProtection="1">
      <alignment/>
      <protection/>
    </xf>
    <xf numFmtId="173" fontId="2" fillId="39" borderId="18" xfId="42" applyNumberFormat="1" applyFont="1" applyFill="1" applyBorder="1" applyAlignment="1" applyProtection="1">
      <alignment horizontal="center"/>
      <protection/>
    </xf>
    <xf numFmtId="173" fontId="2" fillId="38" borderId="22" xfId="42" applyNumberFormat="1" applyFont="1" applyFill="1" applyBorder="1" applyAlignment="1" applyProtection="1">
      <alignment/>
      <protection locked="0"/>
    </xf>
    <xf numFmtId="173" fontId="2" fillId="39" borderId="16" xfId="42" applyNumberFormat="1" applyFont="1" applyFill="1" applyBorder="1" applyAlignment="1" applyProtection="1">
      <alignment horizontal="center"/>
      <protection/>
    </xf>
    <xf numFmtId="0" fontId="2" fillId="39" borderId="13" xfId="0" applyFont="1" applyFill="1" applyBorder="1" applyAlignment="1" applyProtection="1">
      <alignment horizontal="center"/>
      <protection/>
    </xf>
    <xf numFmtId="173" fontId="2" fillId="39" borderId="19" xfId="42" applyNumberFormat="1" applyFont="1" applyFill="1" applyBorder="1" applyAlignment="1" applyProtection="1">
      <alignment horizontal="center"/>
      <protection/>
    </xf>
    <xf numFmtId="41" fontId="2" fillId="34" borderId="0" xfId="0" applyNumberFormat="1" applyFont="1" applyFill="1" applyBorder="1" applyAlignment="1">
      <alignment/>
    </xf>
    <xf numFmtId="174" fontId="2" fillId="34" borderId="0" xfId="0" applyNumberFormat="1" applyFont="1" applyFill="1" applyBorder="1" applyAlignment="1">
      <alignment/>
    </xf>
    <xf numFmtId="0" fontId="4" fillId="39" borderId="0" xfId="0" applyFont="1" applyFill="1" applyBorder="1" applyAlignment="1">
      <alignment/>
    </xf>
    <xf numFmtId="179" fontId="2" fillId="39" borderId="0" xfId="0" applyNumberFormat="1" applyFont="1" applyFill="1" applyBorder="1" applyAlignment="1">
      <alignment horizontal="center"/>
    </xf>
    <xf numFmtId="0" fontId="2" fillId="40" borderId="0" xfId="0" applyFont="1" applyFill="1" applyBorder="1" applyAlignment="1">
      <alignment/>
    </xf>
    <xf numFmtId="173" fontId="2" fillId="38" borderId="0" xfId="42" applyNumberFormat="1" applyFont="1" applyFill="1" applyBorder="1" applyAlignment="1" applyProtection="1">
      <alignment horizontal="center"/>
      <protection locked="0"/>
    </xf>
    <xf numFmtId="173" fontId="2" fillId="40" borderId="0" xfId="42" applyNumberFormat="1" applyFont="1" applyFill="1" applyBorder="1" applyAlignment="1">
      <alignment/>
    </xf>
    <xf numFmtId="173" fontId="2" fillId="35" borderId="0" xfId="42" applyNumberFormat="1" applyFont="1" applyFill="1" applyBorder="1" applyAlignment="1">
      <alignment horizontal="center"/>
    </xf>
    <xf numFmtId="173" fontId="2" fillId="41" borderId="0" xfId="42" applyNumberFormat="1" applyFont="1" applyFill="1" applyBorder="1" applyAlignment="1" applyProtection="1">
      <alignment horizontal="center"/>
      <protection/>
    </xf>
    <xf numFmtId="173" fontId="2" fillId="38" borderId="0" xfId="42" applyNumberFormat="1" applyFont="1" applyFill="1" applyBorder="1" applyAlignment="1">
      <alignment horizontal="center"/>
    </xf>
    <xf numFmtId="173" fontId="2" fillId="42" borderId="0" xfId="42" applyNumberFormat="1" applyFont="1" applyFill="1" applyBorder="1" applyAlignment="1" applyProtection="1">
      <alignment horizontal="center"/>
      <protection locked="0"/>
    </xf>
    <xf numFmtId="173" fontId="2" fillId="35" borderId="0" xfId="42" applyNumberFormat="1" applyFont="1" applyFill="1" applyBorder="1" applyAlignment="1" applyProtection="1">
      <alignment horizontal="center"/>
      <protection/>
    </xf>
    <xf numFmtId="173" fontId="2" fillId="33" borderId="0" xfId="42" applyNumberFormat="1" applyFont="1" applyFill="1" applyBorder="1" applyAlignment="1" applyProtection="1">
      <alignment horizontal="center"/>
      <protection locked="0"/>
    </xf>
    <xf numFmtId="173" fontId="2" fillId="43" borderId="0" xfId="42" applyNumberFormat="1" applyFont="1" applyFill="1" applyBorder="1" applyAlignment="1" applyProtection="1">
      <alignment horizontal="center"/>
      <protection locked="0"/>
    </xf>
    <xf numFmtId="173" fontId="2" fillId="39" borderId="0" xfId="42" applyNumberFormat="1" applyFont="1" applyFill="1" applyBorder="1" applyAlignment="1" applyProtection="1">
      <alignment horizontal="center"/>
      <protection locked="0"/>
    </xf>
    <xf numFmtId="173" fontId="4" fillId="39" borderId="0" xfId="42" applyNumberFormat="1" applyFont="1" applyFill="1" applyBorder="1" applyAlignment="1">
      <alignment/>
    </xf>
    <xf numFmtId="173" fontId="2" fillId="39" borderId="0" xfId="42" applyNumberFormat="1" applyFont="1" applyFill="1" applyBorder="1" applyAlignment="1">
      <alignment/>
    </xf>
    <xf numFmtId="173" fontId="2" fillId="44" borderId="0" xfId="42" applyNumberFormat="1" applyFont="1" applyFill="1" applyBorder="1" applyAlignment="1" applyProtection="1">
      <alignment horizontal="center"/>
      <protection locked="0"/>
    </xf>
    <xf numFmtId="173" fontId="2" fillId="0" borderId="0" xfId="42" applyNumberFormat="1" applyFont="1" applyFill="1" applyBorder="1" applyAlignment="1" applyProtection="1">
      <alignment horizontal="center"/>
      <protection locked="0"/>
    </xf>
    <xf numFmtId="173" fontId="4" fillId="0" borderId="0" xfId="42" applyNumberFormat="1" applyFont="1" applyBorder="1" applyAlignment="1">
      <alignment/>
    </xf>
    <xf numFmtId="173" fontId="2" fillId="35" borderId="0" xfId="42" applyNumberFormat="1" applyFont="1" applyFill="1" applyBorder="1" applyAlignment="1">
      <alignment/>
    </xf>
    <xf numFmtId="0" fontId="2" fillId="38" borderId="0" xfId="0" applyFont="1" applyFill="1" applyBorder="1" applyAlignment="1" applyProtection="1">
      <alignment/>
      <protection locked="0"/>
    </xf>
    <xf numFmtId="173" fontId="2" fillId="39" borderId="0" xfId="42" applyNumberFormat="1" applyFont="1" applyFill="1" applyBorder="1" applyAlignment="1" applyProtection="1">
      <alignment horizontal="center"/>
      <protection/>
    </xf>
    <xf numFmtId="0" fontId="2" fillId="39" borderId="0" xfId="0" applyNumberFormat="1" applyFont="1" applyFill="1" applyBorder="1" applyAlignment="1">
      <alignment/>
    </xf>
    <xf numFmtId="173" fontId="2" fillId="39" borderId="0" xfId="0" applyNumberFormat="1" applyFont="1" applyFill="1" applyBorder="1" applyAlignment="1">
      <alignment/>
    </xf>
    <xf numFmtId="174" fontId="2" fillId="39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173" fontId="2" fillId="34" borderId="12" xfId="42" applyNumberFormat="1" applyFont="1" applyFill="1" applyBorder="1" applyAlignment="1" quotePrefix="1">
      <alignment/>
    </xf>
    <xf numFmtId="173" fontId="2" fillId="33" borderId="13" xfId="42" applyNumberFormat="1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9" borderId="15" xfId="0" applyFont="1" applyFill="1" applyBorder="1" applyAlignment="1">
      <alignment/>
    </xf>
    <xf numFmtId="173" fontId="4" fillId="0" borderId="0" xfId="42" applyNumberFormat="1" applyFont="1" applyAlignment="1">
      <alignment horizontal="center"/>
    </xf>
    <xf numFmtId="173" fontId="4" fillId="39" borderId="0" xfId="42" applyNumberFormat="1" applyFont="1" applyFill="1" applyAlignment="1">
      <alignment/>
    </xf>
    <xf numFmtId="173" fontId="4" fillId="39" borderId="12" xfId="42" applyNumberFormat="1" applyFont="1" applyFill="1" applyBorder="1" applyAlignment="1">
      <alignment horizontal="center"/>
    </xf>
    <xf numFmtId="173" fontId="4" fillId="0" borderId="0" xfId="42" applyNumberFormat="1" applyFont="1" applyAlignment="1" quotePrefix="1">
      <alignment/>
    </xf>
    <xf numFmtId="173" fontId="4" fillId="0" borderId="0" xfId="42" applyNumberFormat="1" applyFont="1" applyAlignment="1">
      <alignment/>
    </xf>
    <xf numFmtId="173" fontId="2" fillId="35" borderId="15" xfId="42" applyNumberFormat="1" applyFont="1" applyFill="1" applyBorder="1" applyAlignment="1">
      <alignment horizontal="center"/>
    </xf>
    <xf numFmtId="173" fontId="2" fillId="35" borderId="29" xfId="42" applyNumberFormat="1" applyFont="1" applyFill="1" applyBorder="1" applyAlignment="1">
      <alignment horizontal="center"/>
    </xf>
    <xf numFmtId="173" fontId="2" fillId="39" borderId="0" xfId="42" applyNumberFormat="1" applyFont="1" applyFill="1" applyAlignment="1">
      <alignment/>
    </xf>
    <xf numFmtId="173" fontId="2" fillId="39" borderId="0" xfId="42" applyNumberFormat="1" applyFont="1" applyFill="1" applyAlignment="1" quotePrefix="1">
      <alignment/>
    </xf>
    <xf numFmtId="15" fontId="2" fillId="34" borderId="0" xfId="0" applyNumberFormat="1" applyFont="1" applyFill="1" applyBorder="1" applyAlignment="1" quotePrefix="1">
      <alignment/>
    </xf>
    <xf numFmtId="0" fontId="2" fillId="39" borderId="35" xfId="0" applyFont="1" applyFill="1" applyBorder="1" applyAlignment="1">
      <alignment/>
    </xf>
    <xf numFmtId="0" fontId="4" fillId="39" borderId="11" xfId="0" applyFont="1" applyFill="1" applyBorder="1" applyAlignment="1">
      <alignment horizontal="center"/>
    </xf>
    <xf numFmtId="0" fontId="2" fillId="39" borderId="35" xfId="0" applyFont="1" applyFill="1" applyBorder="1" applyAlignment="1">
      <alignment horizontal="center"/>
    </xf>
    <xf numFmtId="0" fontId="2" fillId="39" borderId="36" xfId="0" applyFont="1" applyFill="1" applyBorder="1" applyAlignment="1">
      <alignment horizontal="center"/>
    </xf>
    <xf numFmtId="173" fontId="2" fillId="35" borderId="12" xfId="0" applyNumberFormat="1" applyFont="1" applyFill="1" applyBorder="1" applyAlignment="1" applyProtection="1">
      <alignment/>
      <protection/>
    </xf>
    <xf numFmtId="173" fontId="2" fillId="35" borderId="12" xfId="0" applyNumberFormat="1" applyFont="1" applyFill="1" applyBorder="1" applyAlignment="1" applyProtection="1">
      <alignment horizontal="center"/>
      <protection/>
    </xf>
    <xf numFmtId="173" fontId="2" fillId="35" borderId="35" xfId="0" applyNumberFormat="1" applyFont="1" applyFill="1" applyBorder="1" applyAlignment="1" applyProtection="1">
      <alignment horizontal="center"/>
      <protection/>
    </xf>
    <xf numFmtId="173" fontId="2" fillId="35" borderId="12" xfId="0" applyNumberFormat="1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45" borderId="0" xfId="0" applyFont="1" applyFill="1" applyAlignment="1">
      <alignment/>
    </xf>
    <xf numFmtId="173" fontId="2" fillId="35" borderId="20" xfId="0" applyNumberFormat="1" applyFont="1" applyFill="1" applyBorder="1" applyAlignment="1">
      <alignment/>
    </xf>
    <xf numFmtId="173" fontId="2" fillId="35" borderId="11" xfId="0" applyNumberFormat="1" applyFont="1" applyFill="1" applyBorder="1" applyAlignment="1">
      <alignment horizontal="center"/>
    </xf>
    <xf numFmtId="16" fontId="2" fillId="0" borderId="0" xfId="0" applyNumberFormat="1" applyFont="1" applyAlignment="1" quotePrefix="1">
      <alignment/>
    </xf>
    <xf numFmtId="16" fontId="2" fillId="0" borderId="11" xfId="0" applyNumberFormat="1" applyFont="1" applyBorder="1" applyAlignment="1" quotePrefix="1">
      <alignment/>
    </xf>
    <xf numFmtId="0" fontId="4" fillId="39" borderId="13" xfId="0" applyFont="1" applyFill="1" applyBorder="1" applyAlignment="1">
      <alignment/>
    </xf>
    <xf numFmtId="173" fontId="2" fillId="35" borderId="12" xfId="0" applyNumberFormat="1" applyFont="1" applyFill="1" applyBorder="1" applyAlignment="1">
      <alignment/>
    </xf>
    <xf numFmtId="173" fontId="2" fillId="0" borderId="12" xfId="42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37" fontId="2" fillId="39" borderId="32" xfId="0" applyNumberFormat="1" applyFont="1" applyFill="1" applyBorder="1" applyAlignment="1">
      <alignment/>
    </xf>
    <xf numFmtId="173" fontId="2" fillId="39" borderId="32" xfId="0" applyNumberFormat="1" applyFont="1" applyFill="1" applyBorder="1" applyAlignment="1">
      <alignment/>
    </xf>
    <xf numFmtId="0" fontId="4" fillId="39" borderId="32" xfId="0" applyFont="1" applyFill="1" applyBorder="1" applyAlignment="1">
      <alignment/>
    </xf>
    <xf numFmtId="0" fontId="2" fillId="40" borderId="12" xfId="0" applyFont="1" applyFill="1" applyBorder="1" applyAlignment="1">
      <alignment/>
    </xf>
    <xf numFmtId="173" fontId="2" fillId="35" borderId="21" xfId="42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quotePrefix="1">
      <alignment/>
    </xf>
    <xf numFmtId="173" fontId="2" fillId="35" borderId="22" xfId="42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40" borderId="14" xfId="0" applyFont="1" applyFill="1" applyBorder="1" applyAlignment="1">
      <alignment/>
    </xf>
    <xf numFmtId="173" fontId="2" fillId="34" borderId="12" xfId="0" applyNumberFormat="1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173" fontId="2" fillId="34" borderId="24" xfId="0" applyNumberFormat="1" applyFont="1" applyFill="1" applyBorder="1" applyAlignment="1">
      <alignment/>
    </xf>
    <xf numFmtId="0" fontId="2" fillId="40" borderId="14" xfId="0" applyFont="1" applyFill="1" applyBorder="1" applyAlignment="1" quotePrefix="1">
      <alignment/>
    </xf>
    <xf numFmtId="173" fontId="17" fillId="0" borderId="0" xfId="42" applyNumberFormat="1" applyFont="1" applyBorder="1" applyAlignment="1" applyProtection="1">
      <alignment horizontal="center"/>
      <protection locked="0"/>
    </xf>
    <xf numFmtId="0" fontId="4" fillId="0" borderId="0" xfId="0" applyFont="1" applyAlignment="1" quotePrefix="1">
      <alignment/>
    </xf>
    <xf numFmtId="0" fontId="2" fillId="40" borderId="25" xfId="0" applyFont="1" applyFill="1" applyBorder="1" applyAlignment="1" quotePrefix="1">
      <alignment/>
    </xf>
    <xf numFmtId="0" fontId="2" fillId="40" borderId="29" xfId="0" applyFont="1" applyFill="1" applyBorder="1" applyAlignment="1">
      <alignment/>
    </xf>
    <xf numFmtId="173" fontId="2" fillId="33" borderId="12" xfId="42" applyNumberFormat="1" applyFont="1" applyFill="1" applyBorder="1" applyAlignment="1">
      <alignment horizontal="center"/>
    </xf>
    <xf numFmtId="173" fontId="4" fillId="35" borderId="12" xfId="42" applyNumberFormat="1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0" fontId="2" fillId="40" borderId="21" xfId="0" applyFont="1" applyFill="1" applyBorder="1" applyAlignment="1">
      <alignment/>
    </xf>
    <xf numFmtId="0" fontId="2" fillId="40" borderId="0" xfId="0" applyFont="1" applyFill="1" applyAlignment="1">
      <alignment/>
    </xf>
    <xf numFmtId="173" fontId="4" fillId="39" borderId="15" xfId="42" applyNumberFormat="1" applyFont="1" applyFill="1" applyBorder="1" applyAlignment="1">
      <alignment horizontal="center"/>
    </xf>
    <xf numFmtId="0" fontId="2" fillId="0" borderId="0" xfId="0" applyFont="1" applyAlignment="1" quotePrefix="1">
      <alignment/>
    </xf>
    <xf numFmtId="37" fontId="2" fillId="39" borderId="0" xfId="0" applyNumberFormat="1" applyFont="1" applyFill="1" applyBorder="1" applyAlignment="1">
      <alignment/>
    </xf>
    <xf numFmtId="9" fontId="2" fillId="0" borderId="0" xfId="59" applyFont="1" applyBorder="1" applyAlignment="1" applyProtection="1">
      <alignment/>
      <protection locked="0"/>
    </xf>
    <xf numFmtId="173" fontId="2" fillId="35" borderId="14" xfId="0" applyNumberFormat="1" applyFont="1" applyFill="1" applyBorder="1" applyAlignment="1">
      <alignment/>
    </xf>
    <xf numFmtId="173" fontId="2" fillId="35" borderId="15" xfId="0" applyNumberFormat="1" applyFont="1" applyFill="1" applyBorder="1" applyAlignment="1">
      <alignment/>
    </xf>
    <xf numFmtId="10" fontId="2" fillId="38" borderId="12" xfId="59" applyNumberFormat="1" applyFont="1" applyFill="1" applyBorder="1" applyAlignment="1" applyProtection="1">
      <alignment/>
      <protection locked="0"/>
    </xf>
    <xf numFmtId="10" fontId="2" fillId="38" borderId="11" xfId="59" applyNumberFormat="1" applyFont="1" applyFill="1" applyBorder="1" applyAlignment="1" applyProtection="1">
      <alignment/>
      <protection locked="0"/>
    </xf>
    <xf numFmtId="10" fontId="2" fillId="35" borderId="12" xfId="59" applyNumberFormat="1" applyFont="1" applyFill="1" applyBorder="1" applyAlignment="1">
      <alignment horizontal="center"/>
    </xf>
    <xf numFmtId="173" fontId="2" fillId="35" borderId="17" xfId="42" applyNumberFormat="1" applyFont="1" applyFill="1" applyBorder="1" applyAlignment="1">
      <alignment horizontal="center"/>
    </xf>
    <xf numFmtId="10" fontId="2" fillId="0" borderId="0" xfId="59" applyNumberFormat="1" applyFont="1" applyBorder="1" applyAlignment="1">
      <alignment/>
    </xf>
    <xf numFmtId="10" fontId="2" fillId="33" borderId="0" xfId="59" applyNumberFormat="1" applyFont="1" applyFill="1" applyBorder="1" applyAlignment="1">
      <alignment horizontal="center"/>
    </xf>
    <xf numFmtId="10" fontId="2" fillId="0" borderId="0" xfId="59" applyNumberFormat="1" applyFont="1" applyBorder="1" applyAlignment="1">
      <alignment horizontal="center"/>
    </xf>
    <xf numFmtId="10" fontId="2" fillId="0" borderId="0" xfId="59" applyNumberFormat="1" applyFont="1" applyAlignment="1">
      <alignment horizontal="center"/>
    </xf>
    <xf numFmtId="173" fontId="2" fillId="35" borderId="12" xfId="42" applyNumberFormat="1" applyFont="1" applyFill="1" applyBorder="1" applyAlignment="1" applyProtection="1">
      <alignment horizontal="center"/>
      <protection/>
    </xf>
    <xf numFmtId="10" fontId="2" fillId="35" borderId="12" xfId="59" applyNumberFormat="1" applyFont="1" applyFill="1" applyBorder="1" applyAlignment="1" applyProtection="1">
      <alignment horizontal="center"/>
      <protection/>
    </xf>
    <xf numFmtId="173" fontId="2" fillId="35" borderId="12" xfId="0" applyNumberFormat="1" applyFont="1" applyFill="1" applyBorder="1" applyAlignment="1" applyProtection="1">
      <alignment/>
      <protection locked="0"/>
    </xf>
    <xf numFmtId="10" fontId="2" fillId="35" borderId="12" xfId="59" applyNumberFormat="1" applyFont="1" applyFill="1" applyBorder="1" applyAlignment="1" applyProtection="1">
      <alignment horizontal="center"/>
      <protection locked="0"/>
    </xf>
    <xf numFmtId="173" fontId="2" fillId="33" borderId="0" xfId="42" applyNumberFormat="1" applyFont="1" applyFill="1" applyBorder="1" applyAlignment="1">
      <alignment horizontal="center"/>
    </xf>
    <xf numFmtId="173" fontId="2" fillId="39" borderId="15" xfId="42" applyNumberFormat="1" applyFont="1" applyFill="1" applyBorder="1" applyAlignment="1">
      <alignment/>
    </xf>
    <xf numFmtId="173" fontId="2" fillId="33" borderId="0" xfId="42" applyNumberFormat="1" applyFont="1" applyFill="1" applyAlignment="1">
      <alignment/>
    </xf>
    <xf numFmtId="0" fontId="2" fillId="40" borderId="14" xfId="0" applyNumberFormat="1" applyFont="1" applyFill="1" applyBorder="1" applyAlignment="1">
      <alignment/>
    </xf>
    <xf numFmtId="0" fontId="2" fillId="40" borderId="15" xfId="0" applyNumberFormat="1" applyFont="1" applyFill="1" applyBorder="1" applyAlignment="1">
      <alignment/>
    </xf>
    <xf numFmtId="0" fontId="2" fillId="40" borderId="25" xfId="0" applyFont="1" applyFill="1" applyBorder="1" applyAlignment="1">
      <alignment/>
    </xf>
    <xf numFmtId="37" fontId="8" fillId="0" borderId="10" xfId="0" applyNumberFormat="1" applyFont="1" applyBorder="1" applyAlignment="1" applyProtection="1">
      <alignment horizontal="left"/>
      <protection locked="0"/>
    </xf>
    <xf numFmtId="0" fontId="18" fillId="0" borderId="10" xfId="0" applyFont="1" applyBorder="1" applyAlignment="1">
      <alignment/>
    </xf>
    <xf numFmtId="37" fontId="2" fillId="0" borderId="10" xfId="0" applyNumberFormat="1" applyFont="1" applyBorder="1" applyAlignment="1" applyProtection="1">
      <alignment/>
      <protection/>
    </xf>
    <xf numFmtId="173" fontId="9" fillId="0" borderId="10" xfId="0" applyNumberFormat="1" applyFont="1" applyBorder="1" applyAlignment="1" applyProtection="1">
      <alignment/>
      <protection/>
    </xf>
    <xf numFmtId="37" fontId="13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37" fontId="9" fillId="39" borderId="13" xfId="0" applyNumberFormat="1" applyFont="1" applyFill="1" applyBorder="1" applyAlignment="1" applyProtection="1">
      <alignment horizontal="fill"/>
      <protection locked="0"/>
    </xf>
    <xf numFmtId="0" fontId="9" fillId="39" borderId="0" xfId="0" applyFont="1" applyFill="1" applyBorder="1" applyAlignment="1">
      <alignment horizontal="centerContinuous"/>
    </xf>
    <xf numFmtId="37" fontId="9" fillId="39" borderId="24" xfId="0" applyNumberFormat="1" applyFont="1" applyFill="1" applyBorder="1" applyAlignment="1" applyProtection="1">
      <alignment horizontal="center"/>
      <protection locked="0"/>
    </xf>
    <xf numFmtId="37" fontId="9" fillId="39" borderId="37" xfId="0" applyNumberFormat="1" applyFont="1" applyFill="1" applyBorder="1" applyAlignment="1" applyProtection="1">
      <alignment horizontal="center"/>
      <protection locked="0"/>
    </xf>
    <xf numFmtId="37" fontId="9" fillId="39" borderId="0" xfId="0" applyNumberFormat="1" applyFont="1" applyFill="1" applyBorder="1" applyAlignment="1" applyProtection="1">
      <alignment/>
      <protection locked="0"/>
    </xf>
    <xf numFmtId="0" fontId="9" fillId="39" borderId="0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37" fontId="9" fillId="39" borderId="12" xfId="0" applyNumberFormat="1" applyFont="1" applyFill="1" applyBorder="1" applyAlignment="1" applyProtection="1">
      <alignment horizontal="centerContinuous"/>
      <protection locked="0"/>
    </xf>
    <xf numFmtId="176" fontId="9" fillId="39" borderId="22" xfId="0" applyNumberFormat="1" applyFont="1" applyFill="1" applyBorder="1" applyAlignment="1" applyProtection="1" quotePrefix="1">
      <alignment horizontal="center"/>
      <protection locked="0"/>
    </xf>
    <xf numFmtId="37" fontId="9" fillId="39" borderId="38" xfId="0" applyNumberFormat="1" applyFont="1" applyFill="1" applyBorder="1" applyAlignment="1" applyProtection="1" quotePrefix="1">
      <alignment horizontal="center"/>
      <protection locked="0"/>
    </xf>
    <xf numFmtId="37" fontId="9" fillId="39" borderId="12" xfId="0" applyNumberFormat="1" applyFont="1" applyFill="1" applyBorder="1" applyAlignment="1" applyProtection="1">
      <alignment horizontal="center"/>
      <protection locked="0"/>
    </xf>
    <xf numFmtId="0" fontId="9" fillId="40" borderId="20" xfId="0" applyFont="1" applyFill="1" applyBorder="1" applyAlignment="1">
      <alignment/>
    </xf>
    <xf numFmtId="3" fontId="9" fillId="38" borderId="22" xfId="59" applyNumberFormat="1" applyFont="1" applyFill="1" applyBorder="1" applyAlignment="1" applyProtection="1" quotePrefix="1">
      <alignment horizontal="fill"/>
      <protection locked="0"/>
    </xf>
    <xf numFmtId="3" fontId="9" fillId="35" borderId="21" xfId="42" applyNumberFormat="1" applyFont="1" applyFill="1" applyBorder="1" applyAlignment="1" applyProtection="1">
      <alignment horizontal="center"/>
      <protection/>
    </xf>
    <xf numFmtId="3" fontId="9" fillId="35" borderId="39" xfId="42" applyNumberFormat="1" applyFont="1" applyFill="1" applyBorder="1" applyAlignment="1" applyProtection="1">
      <alignment horizontal="center"/>
      <protection/>
    </xf>
    <xf numFmtId="3" fontId="9" fillId="38" borderId="12" xfId="42" applyNumberFormat="1" applyFont="1" applyFill="1" applyBorder="1" applyAlignment="1" applyProtection="1">
      <alignment horizontal="center"/>
      <protection locked="0"/>
    </xf>
    <xf numFmtId="173" fontId="2" fillId="35" borderId="12" xfId="42" applyNumberFormat="1" applyFont="1" applyFill="1" applyBorder="1" applyAlignment="1" applyProtection="1">
      <alignment/>
      <protection/>
    </xf>
    <xf numFmtId="37" fontId="9" fillId="40" borderId="20" xfId="0" applyNumberFormat="1" applyFont="1" applyFill="1" applyBorder="1" applyAlignment="1" applyProtection="1">
      <alignment/>
      <protection locked="0"/>
    </xf>
    <xf numFmtId="3" fontId="9" fillId="38" borderId="12" xfId="0" applyNumberFormat="1" applyFont="1" applyFill="1" applyBorder="1" applyAlignment="1" applyProtection="1">
      <alignment/>
      <protection locked="0"/>
    </xf>
    <xf numFmtId="173" fontId="2" fillId="35" borderId="22" xfId="42" applyNumberFormat="1" applyFont="1" applyFill="1" applyBorder="1" applyAlignment="1" applyProtection="1">
      <alignment/>
      <protection/>
    </xf>
    <xf numFmtId="37" fontId="9" fillId="40" borderId="20" xfId="0" applyNumberFormat="1" applyFont="1" applyFill="1" applyBorder="1" applyAlignment="1" applyProtection="1">
      <alignment horizontal="left"/>
      <protection locked="0"/>
    </xf>
    <xf numFmtId="3" fontId="9" fillId="34" borderId="22" xfId="42" applyNumberFormat="1" applyFont="1" applyFill="1" applyBorder="1" applyAlignment="1">
      <alignment horizontal="center"/>
    </xf>
    <xf numFmtId="173" fontId="2" fillId="35" borderId="22" xfId="42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37" fontId="9" fillId="33" borderId="16" xfId="0" applyNumberFormat="1" applyFont="1" applyFill="1" applyBorder="1" applyAlignment="1" applyProtection="1">
      <alignment horizontal="fill"/>
      <protection/>
    </xf>
    <xf numFmtId="37" fontId="9" fillId="33" borderId="16" xfId="0" applyNumberFormat="1" applyFont="1" applyFill="1" applyBorder="1" applyAlignment="1" applyProtection="1">
      <alignment horizontal="left"/>
      <protection locked="0"/>
    </xf>
    <xf numFmtId="37" fontId="9" fillId="33" borderId="16" xfId="0" applyNumberFormat="1" applyFont="1" applyFill="1" applyBorder="1" applyAlignment="1" applyProtection="1">
      <alignment horizontal="left"/>
      <protection/>
    </xf>
    <xf numFmtId="0" fontId="2" fillId="33" borderId="22" xfId="0" applyFont="1" applyFill="1" applyBorder="1" applyAlignment="1">
      <alignment/>
    </xf>
    <xf numFmtId="37" fontId="9" fillId="40" borderId="20" xfId="0" applyNumberFormat="1" applyFont="1" applyFill="1" applyBorder="1" applyAlignment="1" applyProtection="1">
      <alignment horizontal="left"/>
      <protection/>
    </xf>
    <xf numFmtId="3" fontId="9" fillId="38" borderId="22" xfId="0" applyNumberFormat="1" applyFont="1" applyFill="1" applyBorder="1" applyAlignment="1" applyProtection="1">
      <alignment/>
      <protection locked="0"/>
    </xf>
    <xf numFmtId="3" fontId="9" fillId="38" borderId="39" xfId="42" applyNumberFormat="1" applyFont="1" applyFill="1" applyBorder="1" applyAlignment="1" applyProtection="1">
      <alignment horizontal="center"/>
      <protection locked="0"/>
    </xf>
    <xf numFmtId="3" fontId="9" fillId="38" borderId="21" xfId="42" applyNumberFormat="1" applyFont="1" applyFill="1" applyBorder="1" applyAlignment="1" applyProtection="1">
      <alignment horizontal="center"/>
      <protection locked="0"/>
    </xf>
    <xf numFmtId="37" fontId="9" fillId="40" borderId="40" xfId="0" applyNumberFormat="1" applyFont="1" applyFill="1" applyBorder="1" applyAlignment="1" applyProtection="1">
      <alignment horizontal="left"/>
      <protection/>
    </xf>
    <xf numFmtId="3" fontId="9" fillId="38" borderId="41" xfId="0" applyNumberFormat="1" applyFont="1" applyFill="1" applyBorder="1" applyAlignment="1" applyProtection="1">
      <alignment/>
      <protection locked="0"/>
    </xf>
    <xf numFmtId="3" fontId="9" fillId="35" borderId="42" xfId="42" applyNumberFormat="1" applyFont="1" applyFill="1" applyBorder="1" applyAlignment="1" applyProtection="1">
      <alignment horizontal="center"/>
      <protection/>
    </xf>
    <xf numFmtId="3" fontId="9" fillId="38" borderId="43" xfId="42" applyNumberFormat="1" applyFont="1" applyFill="1" applyBorder="1" applyAlignment="1" applyProtection="1">
      <alignment horizontal="center"/>
      <protection locked="0"/>
    </xf>
    <xf numFmtId="3" fontId="9" fillId="38" borderId="42" xfId="42" applyNumberFormat="1" applyFont="1" applyFill="1" applyBorder="1" applyAlignment="1" applyProtection="1">
      <alignment horizontal="center"/>
      <protection locked="0"/>
    </xf>
    <xf numFmtId="173" fontId="2" fillId="35" borderId="42" xfId="42" applyNumberFormat="1" applyFont="1" applyFill="1" applyBorder="1" applyAlignment="1" applyProtection="1">
      <alignment/>
      <protection/>
    </xf>
    <xf numFmtId="37" fontId="8" fillId="0" borderId="23" xfId="0" applyNumberFormat="1" applyFont="1" applyBorder="1" applyAlignment="1" applyProtection="1">
      <alignment horizontal="left"/>
      <protection/>
    </xf>
    <xf numFmtId="3" fontId="9" fillId="39" borderId="19" xfId="0" applyNumberFormat="1" applyFont="1" applyFill="1" applyBorder="1" applyAlignment="1" applyProtection="1">
      <alignment/>
      <protection locked="0"/>
    </xf>
    <xf numFmtId="3" fontId="9" fillId="39" borderId="18" xfId="42" applyNumberFormat="1" applyFont="1" applyFill="1" applyBorder="1" applyAlignment="1" applyProtection="1">
      <alignment horizontal="center"/>
      <protection/>
    </xf>
    <xf numFmtId="3" fontId="9" fillId="39" borderId="44" xfId="42" applyNumberFormat="1" applyFont="1" applyFill="1" applyBorder="1" applyAlignment="1" applyProtection="1">
      <alignment horizontal="center"/>
      <protection/>
    </xf>
    <xf numFmtId="173" fontId="2" fillId="39" borderId="18" xfId="42" applyNumberFormat="1" applyFont="1" applyFill="1" applyBorder="1" applyAlignment="1">
      <alignment/>
    </xf>
    <xf numFmtId="37" fontId="8" fillId="0" borderId="12" xfId="0" applyNumberFormat="1" applyFont="1" applyBorder="1" applyAlignment="1" applyProtection="1">
      <alignment horizontal="left"/>
      <protection/>
    </xf>
    <xf numFmtId="3" fontId="9" fillId="38" borderId="12" xfId="42" applyNumberFormat="1" applyFont="1" applyFill="1" applyBorder="1" applyAlignment="1">
      <alignment horizontal="center"/>
    </xf>
    <xf numFmtId="3" fontId="9" fillId="38" borderId="35" xfId="42" applyNumberFormat="1" applyFont="1" applyFill="1" applyBorder="1" applyAlignment="1" applyProtection="1">
      <alignment horizontal="center"/>
      <protection/>
    </xf>
    <xf numFmtId="37" fontId="9" fillId="40" borderId="12" xfId="0" applyNumberFormat="1" applyFont="1" applyFill="1" applyBorder="1" applyAlignment="1" applyProtection="1">
      <alignment horizontal="left"/>
      <protection/>
    </xf>
    <xf numFmtId="3" fontId="9" fillId="35" borderId="12" xfId="42" applyNumberFormat="1" applyFont="1" applyFill="1" applyBorder="1" applyAlignment="1" applyProtection="1">
      <alignment horizontal="center"/>
      <protection/>
    </xf>
    <xf numFmtId="3" fontId="9" fillId="35" borderId="35" xfId="42" applyNumberFormat="1" applyFont="1" applyFill="1" applyBorder="1" applyAlignment="1" applyProtection="1">
      <alignment horizontal="center"/>
      <protection/>
    </xf>
    <xf numFmtId="3" fontId="9" fillId="38" borderId="35" xfId="42" applyNumberFormat="1" applyFont="1" applyFill="1" applyBorder="1" applyAlignment="1" applyProtection="1">
      <alignment horizontal="center"/>
      <protection locked="0"/>
    </xf>
    <xf numFmtId="0" fontId="9" fillId="40" borderId="12" xfId="0" applyFont="1" applyFill="1" applyBorder="1" applyAlignment="1">
      <alignment/>
    </xf>
    <xf numFmtId="3" fontId="9" fillId="38" borderId="12" xfId="0" applyNumberFormat="1" applyFont="1" applyFill="1" applyBorder="1" applyAlignment="1" applyProtection="1">
      <alignment horizontal="fill"/>
      <protection locked="0"/>
    </xf>
    <xf numFmtId="37" fontId="9" fillId="40" borderId="12" xfId="0" applyNumberFormat="1" applyFont="1" applyFill="1" applyBorder="1" applyAlignment="1" applyProtection="1">
      <alignment horizontal="left"/>
      <protection locked="0"/>
    </xf>
    <xf numFmtId="0" fontId="9" fillId="40" borderId="12" xfId="0" applyFont="1" applyFill="1" applyBorder="1" applyAlignment="1" quotePrefix="1">
      <alignment/>
    </xf>
    <xf numFmtId="3" fontId="9" fillId="38" borderId="12" xfId="59" applyNumberFormat="1" applyFont="1" applyFill="1" applyBorder="1" applyAlignment="1" applyProtection="1">
      <alignment/>
      <protection locked="0"/>
    </xf>
    <xf numFmtId="0" fontId="9" fillId="40" borderId="45" xfId="0" applyFont="1" applyFill="1" applyBorder="1" applyAlignment="1">
      <alignment/>
    </xf>
    <xf numFmtId="3" fontId="9" fillId="38" borderId="45" xfId="0" applyNumberFormat="1" applyFont="1" applyFill="1" applyBorder="1" applyAlignment="1" applyProtection="1">
      <alignment/>
      <protection locked="0"/>
    </xf>
    <xf numFmtId="3" fontId="9" fillId="35" borderId="45" xfId="42" applyNumberFormat="1" applyFont="1" applyFill="1" applyBorder="1" applyAlignment="1" applyProtection="1">
      <alignment horizontal="center"/>
      <protection/>
    </xf>
    <xf numFmtId="3" fontId="9" fillId="35" borderId="46" xfId="42" applyNumberFormat="1" applyFont="1" applyFill="1" applyBorder="1" applyAlignment="1" applyProtection="1">
      <alignment horizontal="center"/>
      <protection/>
    </xf>
    <xf numFmtId="3" fontId="9" fillId="38" borderId="45" xfId="42" applyNumberFormat="1" applyFont="1" applyFill="1" applyBorder="1" applyAlignment="1" applyProtection="1">
      <alignment horizontal="center"/>
      <protection locked="0"/>
    </xf>
    <xf numFmtId="173" fontId="2" fillId="35" borderId="45" xfId="42" applyNumberFormat="1" applyFont="1" applyFill="1" applyBorder="1" applyAlignment="1" applyProtection="1">
      <alignment/>
      <protection/>
    </xf>
    <xf numFmtId="0" fontId="8" fillId="0" borderId="26" xfId="0" applyFont="1" applyBorder="1" applyAlignment="1">
      <alignment/>
    </xf>
    <xf numFmtId="3" fontId="8" fillId="39" borderId="27" xfId="0" applyNumberFormat="1" applyFont="1" applyFill="1" applyBorder="1" applyAlignment="1">
      <alignment/>
    </xf>
    <xf numFmtId="3" fontId="8" fillId="39" borderId="28" xfId="42" applyNumberFormat="1" applyFont="1" applyFill="1" applyBorder="1" applyAlignment="1">
      <alignment horizontal="center"/>
    </xf>
    <xf numFmtId="3" fontId="8" fillId="39" borderId="47" xfId="42" applyNumberFormat="1" applyFont="1" applyFill="1" applyBorder="1" applyAlignment="1">
      <alignment horizontal="center"/>
    </xf>
    <xf numFmtId="173" fontId="4" fillId="39" borderId="28" xfId="42" applyNumberFormat="1" applyFont="1" applyFill="1" applyBorder="1" applyAlignment="1">
      <alignment/>
    </xf>
    <xf numFmtId="3" fontId="9" fillId="38" borderId="32" xfId="0" applyNumberFormat="1" applyFont="1" applyFill="1" applyBorder="1" applyAlignment="1" applyProtection="1">
      <alignment/>
      <protection locked="0"/>
    </xf>
    <xf numFmtId="0" fontId="8" fillId="39" borderId="26" xfId="0" applyFont="1" applyFill="1" applyBorder="1" applyAlignment="1">
      <alignment/>
    </xf>
    <xf numFmtId="3" fontId="9" fillId="39" borderId="27" xfId="0" applyNumberFormat="1" applyFont="1" applyFill="1" applyBorder="1" applyAlignment="1">
      <alignment/>
    </xf>
    <xf numFmtId="3" fontId="9" fillId="39" borderId="28" xfId="42" applyNumberFormat="1" applyFont="1" applyFill="1" applyBorder="1" applyAlignment="1">
      <alignment horizontal="center"/>
    </xf>
    <xf numFmtId="3" fontId="9" fillId="39" borderId="47" xfId="42" applyNumberFormat="1" applyFont="1" applyFill="1" applyBorder="1" applyAlignment="1">
      <alignment horizontal="center"/>
    </xf>
    <xf numFmtId="173" fontId="2" fillId="39" borderId="28" xfId="42" applyNumberFormat="1" applyFont="1" applyFill="1" applyBorder="1" applyAlignment="1">
      <alignment/>
    </xf>
    <xf numFmtId="3" fontId="9" fillId="39" borderId="10" xfId="42" applyNumberFormat="1" applyFont="1" applyFill="1" applyBorder="1" applyAlignment="1">
      <alignment/>
    </xf>
    <xf numFmtId="3" fontId="9" fillId="39" borderId="48" xfId="42" applyNumberFormat="1" applyFont="1" applyFill="1" applyBorder="1" applyAlignment="1">
      <alignment horizontal="center"/>
    </xf>
    <xf numFmtId="0" fontId="8" fillId="39" borderId="23" xfId="0" applyFont="1" applyFill="1" applyBorder="1" applyAlignment="1">
      <alignment/>
    </xf>
    <xf numFmtId="3" fontId="8" fillId="39" borderId="19" xfId="0" applyNumberFormat="1" applyFont="1" applyFill="1" applyBorder="1" applyAlignment="1">
      <alignment/>
    </xf>
    <xf numFmtId="3" fontId="8" fillId="39" borderId="18" xfId="42" applyNumberFormat="1" applyFont="1" applyFill="1" applyBorder="1" applyAlignment="1">
      <alignment horizontal="center"/>
    </xf>
    <xf numFmtId="3" fontId="8" fillId="39" borderId="44" xfId="42" applyNumberFormat="1" applyFont="1" applyFill="1" applyBorder="1" applyAlignment="1">
      <alignment horizontal="center"/>
    </xf>
    <xf numFmtId="3" fontId="9" fillId="39" borderId="18" xfId="42" applyNumberFormat="1" applyFont="1" applyFill="1" applyBorder="1" applyAlignment="1">
      <alignment horizontal="center"/>
    </xf>
    <xf numFmtId="173" fontId="4" fillId="39" borderId="18" xfId="42" applyNumberFormat="1" applyFont="1" applyFill="1" applyBorder="1" applyAlignment="1">
      <alignment/>
    </xf>
    <xf numFmtId="0" fontId="2" fillId="39" borderId="49" xfId="0" applyFont="1" applyFill="1" applyBorder="1" applyAlignment="1">
      <alignment/>
    </xf>
    <xf numFmtId="0" fontId="2" fillId="39" borderId="50" xfId="0" applyFont="1" applyFill="1" applyBorder="1" applyAlignment="1">
      <alignment/>
    </xf>
    <xf numFmtId="0" fontId="2" fillId="39" borderId="51" xfId="0" applyFont="1" applyFill="1" applyBorder="1" applyAlignment="1">
      <alignment horizontal="center"/>
    </xf>
    <xf numFmtId="0" fontId="2" fillId="39" borderId="52" xfId="0" applyFont="1" applyFill="1" applyBorder="1" applyAlignment="1">
      <alignment horizontal="center"/>
    </xf>
    <xf numFmtId="0" fontId="2" fillId="40" borderId="34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173" fontId="2" fillId="38" borderId="12" xfId="42" applyNumberFormat="1" applyFont="1" applyFill="1" applyBorder="1" applyAlignment="1">
      <alignment horizontal="center"/>
    </xf>
    <xf numFmtId="173" fontId="2" fillId="0" borderId="0" xfId="42" applyNumberFormat="1" applyFont="1" applyAlignment="1" applyProtection="1">
      <alignment horizontal="center"/>
      <protection locked="0"/>
    </xf>
    <xf numFmtId="0" fontId="2" fillId="40" borderId="11" xfId="0" applyFont="1" applyFill="1" applyBorder="1" applyAlignment="1">
      <alignment/>
    </xf>
    <xf numFmtId="173" fontId="2" fillId="0" borderId="12" xfId="42" applyNumberFormat="1" applyFont="1" applyBorder="1" applyAlignment="1" applyProtection="1">
      <alignment horizontal="center"/>
      <protection locked="0"/>
    </xf>
    <xf numFmtId="0" fontId="2" fillId="40" borderId="32" xfId="0" applyFont="1" applyFill="1" applyBorder="1" applyAlignment="1">
      <alignment/>
    </xf>
    <xf numFmtId="4" fontId="2" fillId="35" borderId="12" xfId="42" applyNumberFormat="1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2" fillId="39" borderId="14" xfId="0" applyFont="1" applyFill="1" applyBorder="1" applyAlignment="1">
      <alignment/>
    </xf>
    <xf numFmtId="0" fontId="2" fillId="39" borderId="32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0" fontId="2" fillId="34" borderId="25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173" fontId="2" fillId="34" borderId="17" xfId="42" applyNumberFormat="1" applyFont="1" applyFill="1" applyBorder="1" applyAlignment="1" applyProtection="1">
      <alignment horizontal="center"/>
      <protection/>
    </xf>
    <xf numFmtId="0" fontId="2" fillId="38" borderId="17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41" fontId="2" fillId="38" borderId="15" xfId="0" applyNumberFormat="1" applyFont="1" applyFill="1" applyBorder="1" applyAlignment="1" applyProtection="1">
      <alignment/>
      <protection locked="0"/>
    </xf>
    <xf numFmtId="0" fontId="2" fillId="34" borderId="20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/>
      <protection/>
    </xf>
    <xf numFmtId="43" fontId="2" fillId="38" borderId="15" xfId="0" applyNumberFormat="1" applyFont="1" applyFill="1" applyBorder="1" applyAlignment="1" applyProtection="1">
      <alignment/>
      <protection locked="0"/>
    </xf>
    <xf numFmtId="0" fontId="2" fillId="39" borderId="25" xfId="0" applyFont="1" applyFill="1" applyBorder="1" applyAlignment="1">
      <alignment horizontal="center"/>
    </xf>
    <xf numFmtId="0" fontId="2" fillId="39" borderId="31" xfId="0" applyFont="1" applyFill="1" applyBorder="1" applyAlignment="1">
      <alignment horizontal="center"/>
    </xf>
    <xf numFmtId="0" fontId="19" fillId="39" borderId="13" xfId="0" applyFont="1" applyFill="1" applyBorder="1" applyAlignment="1">
      <alignment/>
    </xf>
    <xf numFmtId="0" fontId="19" fillId="39" borderId="17" xfId="0" applyFont="1" applyFill="1" applyBorder="1" applyAlignment="1">
      <alignment/>
    </xf>
    <xf numFmtId="0" fontId="2" fillId="39" borderId="20" xfId="0" applyFont="1" applyFill="1" applyBorder="1" applyAlignment="1" applyProtection="1">
      <alignment horizontal="center"/>
      <protection locked="0"/>
    </xf>
    <xf numFmtId="0" fontId="2" fillId="39" borderId="11" xfId="0" applyFont="1" applyFill="1" applyBorder="1" applyAlignment="1" applyProtection="1">
      <alignment/>
      <protection locked="0"/>
    </xf>
    <xf numFmtId="173" fontId="2" fillId="39" borderId="11" xfId="42" applyNumberFormat="1" applyFont="1" applyFill="1" applyBorder="1" applyAlignment="1" applyProtection="1">
      <alignment horizontal="center"/>
      <protection locked="0"/>
    </xf>
    <xf numFmtId="0" fontId="2" fillId="39" borderId="11" xfId="0" applyFont="1" applyFill="1" applyBorder="1" applyAlignment="1" applyProtection="1">
      <alignment horizontal="center"/>
      <protection locked="0"/>
    </xf>
    <xf numFmtId="0" fontId="2" fillId="39" borderId="2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39" borderId="12" xfId="0" applyFont="1" applyFill="1" applyBorder="1" applyAlignment="1" applyProtection="1">
      <alignment horizontal="center"/>
      <protection locked="0"/>
    </xf>
    <xf numFmtId="173" fontId="2" fillId="39" borderId="12" xfId="42" applyNumberFormat="1" applyFont="1" applyFill="1" applyBorder="1" applyAlignment="1" applyProtection="1">
      <alignment horizontal="center"/>
      <protection locked="0"/>
    </xf>
    <xf numFmtId="0" fontId="2" fillId="38" borderId="12" xfId="42" applyNumberFormat="1" applyFont="1" applyFill="1" applyBorder="1" applyAlignment="1" applyProtection="1">
      <alignment horizontal="center"/>
      <protection locked="0"/>
    </xf>
    <xf numFmtId="0" fontId="2" fillId="38" borderId="12" xfId="0" applyNumberFormat="1" applyFont="1" applyFill="1" applyBorder="1" applyAlignment="1" applyProtection="1">
      <alignment horizontal="center"/>
      <protection locked="0"/>
    </xf>
    <xf numFmtId="0" fontId="4" fillId="38" borderId="12" xfId="0" applyFont="1" applyFill="1" applyBorder="1" applyAlignment="1" applyProtection="1">
      <alignment/>
      <protection locked="0"/>
    </xf>
    <xf numFmtId="0" fontId="2" fillId="34" borderId="20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21" xfId="0" applyFont="1" applyFill="1" applyBorder="1" applyAlignment="1" applyProtection="1">
      <alignment/>
      <protection locked="0"/>
    </xf>
    <xf numFmtId="37" fontId="8" fillId="0" borderId="12" xfId="0" applyNumberFormat="1" applyFont="1" applyFill="1" applyBorder="1" applyAlignment="1" applyProtection="1">
      <alignment horizontal="left"/>
      <protection/>
    </xf>
    <xf numFmtId="0" fontId="60" fillId="8" borderId="0" xfId="0" applyFont="1" applyFill="1" applyBorder="1" applyAlignment="1">
      <alignment/>
    </xf>
    <xf numFmtId="0" fontId="2" fillId="8" borderId="0" xfId="0" applyFont="1" applyFill="1" applyAlignment="1">
      <alignment/>
    </xf>
    <xf numFmtId="173" fontId="2" fillId="8" borderId="13" xfId="0" applyNumberFormat="1" applyFont="1" applyFill="1" applyBorder="1" applyAlignment="1" quotePrefix="1">
      <alignment horizontal="right"/>
    </xf>
    <xf numFmtId="173" fontId="2" fillId="8" borderId="0" xfId="0" applyNumberFormat="1" applyFont="1" applyFill="1" applyBorder="1" applyAlignment="1">
      <alignment/>
    </xf>
    <xf numFmtId="173" fontId="2" fillId="8" borderId="13" xfId="0" applyNumberFormat="1" applyFont="1" applyFill="1" applyBorder="1" applyAlignment="1">
      <alignment horizontal="right"/>
    </xf>
    <xf numFmtId="173" fontId="2" fillId="8" borderId="0" xfId="0" applyNumberFormat="1" applyFont="1" applyFill="1" applyBorder="1" applyAlignment="1">
      <alignment horizontal="right"/>
    </xf>
    <xf numFmtId="171" fontId="2" fillId="8" borderId="13" xfId="0" applyNumberFormat="1" applyFont="1" applyFill="1" applyBorder="1" applyAlignment="1">
      <alignment horizontal="right"/>
    </xf>
    <xf numFmtId="173" fontId="2" fillId="8" borderId="23" xfId="0" applyNumberFormat="1" applyFont="1" applyFill="1" applyBorder="1" applyAlignment="1">
      <alignment/>
    </xf>
    <xf numFmtId="173" fontId="2" fillId="8" borderId="10" xfId="0" applyNumberFormat="1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8" borderId="10" xfId="0" applyNumberFormat="1" applyFont="1" applyFill="1" applyBorder="1" applyAlignment="1">
      <alignment/>
    </xf>
    <xf numFmtId="0" fontId="2" fillId="8" borderId="10" xfId="0" applyFont="1" applyFill="1" applyBorder="1" applyAlignment="1">
      <alignment horizontal="center"/>
    </xf>
    <xf numFmtId="173" fontId="2" fillId="8" borderId="15" xfId="0" applyNumberFormat="1" applyFont="1" applyFill="1" applyBorder="1" applyAlignment="1">
      <alignment/>
    </xf>
    <xf numFmtId="0" fontId="2" fillId="8" borderId="12" xfId="0" applyFont="1" applyFill="1" applyBorder="1" applyAlignment="1">
      <alignment/>
    </xf>
    <xf numFmtId="0" fontId="2" fillId="8" borderId="14" xfId="0" applyFont="1" applyFill="1" applyBorder="1" applyAlignment="1">
      <alignment/>
    </xf>
    <xf numFmtId="0" fontId="2" fillId="8" borderId="20" xfId="0" applyFont="1" applyFill="1" applyBorder="1" applyAlignment="1">
      <alignment/>
    </xf>
    <xf numFmtId="0" fontId="2" fillId="8" borderId="21" xfId="0" applyFont="1" applyFill="1" applyBorder="1" applyAlignment="1">
      <alignment/>
    </xf>
    <xf numFmtId="0" fontId="2" fillId="8" borderId="15" xfId="0" applyFont="1" applyFill="1" applyBorder="1" applyAlignment="1">
      <alignment/>
    </xf>
    <xf numFmtId="173" fontId="2" fillId="8" borderId="14" xfId="42" applyNumberFormat="1" applyFont="1" applyFill="1" applyBorder="1" applyAlignment="1">
      <alignment/>
    </xf>
    <xf numFmtId="173" fontId="2" fillId="8" borderId="22" xfId="42" applyNumberFormat="1" applyFont="1" applyFill="1" applyBorder="1" applyAlignment="1">
      <alignment/>
    </xf>
    <xf numFmtId="173" fontId="2" fillId="8" borderId="12" xfId="42" applyNumberFormat="1" applyFont="1" applyFill="1" applyBorder="1" applyAlignment="1">
      <alignment/>
    </xf>
    <xf numFmtId="173" fontId="2" fillId="8" borderId="12" xfId="42" applyNumberFormat="1" applyFont="1" applyFill="1" applyBorder="1" applyAlignment="1" quotePrefix="1">
      <alignment/>
    </xf>
    <xf numFmtId="0" fontId="2" fillId="8" borderId="0" xfId="0" applyFont="1" applyFill="1" applyAlignment="1" quotePrefix="1">
      <alignment/>
    </xf>
    <xf numFmtId="0" fontId="2" fillId="8" borderId="14" xfId="0" applyFont="1" applyFill="1" applyBorder="1" applyAlignment="1" quotePrefix="1">
      <alignment/>
    </xf>
    <xf numFmtId="0" fontId="2" fillId="8" borderId="25" xfId="0" applyFont="1" applyFill="1" applyBorder="1" applyAlignment="1" quotePrefix="1">
      <alignment/>
    </xf>
    <xf numFmtId="0" fontId="2" fillId="8" borderId="29" xfId="0" applyFont="1" applyFill="1" applyBorder="1" applyAlignment="1">
      <alignment/>
    </xf>
    <xf numFmtId="173" fontId="2" fillId="8" borderId="0" xfId="42" applyNumberFormat="1" applyFont="1" applyFill="1" applyAlignment="1" quotePrefix="1">
      <alignment/>
    </xf>
    <xf numFmtId="173" fontId="2" fillId="8" borderId="0" xfId="42" applyNumberFormat="1" applyFont="1" applyFill="1" applyAlignment="1">
      <alignment/>
    </xf>
    <xf numFmtId="0" fontId="20" fillId="36" borderId="0" xfId="0" applyFont="1" applyFill="1" applyAlignment="1" applyProtection="1">
      <alignment vertical="top"/>
      <protection locked="0"/>
    </xf>
    <xf numFmtId="0" fontId="2" fillId="34" borderId="14" xfId="0" applyFont="1" applyFill="1" applyBorder="1" applyAlignment="1" applyProtection="1">
      <alignment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/>
      <protection locked="0"/>
    </xf>
    <xf numFmtId="0" fontId="2" fillId="0" borderId="0" xfId="0" applyFont="1" applyAlignment="1" quotePrefix="1">
      <alignment horizontal="center"/>
    </xf>
    <xf numFmtId="0" fontId="8" fillId="46" borderId="0" xfId="0" applyFont="1" applyFill="1" applyBorder="1" applyAlignment="1" applyProtection="1" quotePrefix="1">
      <alignment horizontal="center"/>
      <protection/>
    </xf>
    <xf numFmtId="0" fontId="4" fillId="0" borderId="0" xfId="56" applyFont="1">
      <alignment/>
      <protection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Raspc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1"/>
  <dimension ref="A1:K14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17.7109375" style="0" customWidth="1"/>
    <col min="2" max="7" width="16.7109375" style="0" customWidth="1"/>
    <col min="8" max="8" width="20.57421875" style="0" customWidth="1"/>
  </cols>
  <sheetData>
    <row r="1" ht="15.75">
      <c r="A1" s="596" t="s">
        <v>492</v>
      </c>
    </row>
    <row r="2" spans="1:11" ht="54" customHeight="1">
      <c r="A2" s="100"/>
      <c r="B2" s="99"/>
      <c r="C2" s="99"/>
      <c r="D2" s="99"/>
      <c r="E2" s="99"/>
      <c r="F2" s="103"/>
      <c r="G2" s="590"/>
      <c r="H2" s="94"/>
      <c r="K2" s="102"/>
    </row>
    <row r="3" spans="1:8" ht="46.5" customHeight="1">
      <c r="A3" s="100" t="s">
        <v>479</v>
      </c>
      <c r="B3" s="99"/>
      <c r="C3" s="99"/>
      <c r="D3" s="99"/>
      <c r="E3" s="99"/>
      <c r="F3" s="101"/>
      <c r="G3" s="101"/>
      <c r="H3" s="94"/>
    </row>
    <row r="4" spans="1:8" ht="45" customHeight="1">
      <c r="A4" s="94"/>
      <c r="B4" s="94"/>
      <c r="C4" s="94"/>
      <c r="D4" s="94"/>
      <c r="E4" s="94"/>
      <c r="F4" s="94"/>
      <c r="G4" s="94"/>
      <c r="H4" s="94"/>
    </row>
    <row r="5" spans="1:8" ht="45" customHeight="1">
      <c r="A5" s="94"/>
      <c r="B5" s="94"/>
      <c r="C5" s="94"/>
      <c r="D5" s="94"/>
      <c r="E5" s="94"/>
      <c r="F5" s="94"/>
      <c r="G5" s="94"/>
      <c r="H5" s="94"/>
    </row>
    <row r="6" spans="1:8" ht="45" customHeight="1">
      <c r="A6" s="94"/>
      <c r="B6" s="94"/>
      <c r="C6" s="94"/>
      <c r="D6" s="94"/>
      <c r="E6" s="94"/>
      <c r="F6" s="94"/>
      <c r="G6" s="94"/>
      <c r="H6" s="94"/>
    </row>
    <row r="7" spans="1:8" ht="45" customHeight="1">
      <c r="A7" s="94"/>
      <c r="B7" s="94"/>
      <c r="C7" s="94"/>
      <c r="D7" s="94"/>
      <c r="E7" s="94"/>
      <c r="F7" s="94"/>
      <c r="G7" s="94"/>
      <c r="H7" s="94"/>
    </row>
    <row r="8" spans="1:8" ht="45" customHeight="1">
      <c r="A8" s="94"/>
      <c r="B8" s="94"/>
      <c r="C8" s="94"/>
      <c r="D8" s="94"/>
      <c r="E8" s="94"/>
      <c r="F8" s="94"/>
      <c r="G8" s="94"/>
      <c r="H8" s="94"/>
    </row>
    <row r="9" spans="1:8" ht="31.5" customHeight="1">
      <c r="A9" s="94"/>
      <c r="B9" s="94"/>
      <c r="C9" s="94"/>
      <c r="D9" s="94"/>
      <c r="E9" s="94"/>
      <c r="F9" s="94"/>
      <c r="G9" s="94"/>
      <c r="H9" s="94"/>
    </row>
    <row r="10" spans="1:8" ht="12.75">
      <c r="A10" s="28"/>
      <c r="B10" s="28"/>
      <c r="C10" s="28"/>
      <c r="D10" s="28"/>
      <c r="E10" s="28"/>
      <c r="F10" s="28"/>
      <c r="G10" s="28"/>
      <c r="H10" s="28"/>
    </row>
    <row r="11" ht="15">
      <c r="D11" s="594"/>
    </row>
    <row r="12" ht="15.75">
      <c r="D12" s="595"/>
    </row>
    <row r="13" ht="15">
      <c r="D13" s="597"/>
    </row>
    <row r="14" ht="15">
      <c r="D14" s="164"/>
    </row>
  </sheetData>
  <sheetProtection/>
  <printOptions/>
  <pageMargins left="0.75" right="0.75" top="1" bottom="1" header="0.5" footer="0.5"/>
  <pageSetup horizontalDpi="300" verticalDpi="300" orientation="portrait" scale="6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N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0.00390625" style="0" customWidth="1"/>
    <col min="3" max="3" width="7.28125" style="0" customWidth="1"/>
    <col min="4" max="4" width="18.00390625" style="0" customWidth="1"/>
    <col min="5" max="5" width="7.8515625" style="0" customWidth="1"/>
    <col min="6" max="6" width="18.57421875" style="0" customWidth="1"/>
    <col min="7" max="7" width="12.57421875" style="0" customWidth="1"/>
    <col min="8" max="8" width="18.57421875" style="0" customWidth="1"/>
    <col min="9" max="9" width="13.57421875" style="0" customWidth="1"/>
    <col min="10" max="10" width="12.28125" style="0" customWidth="1"/>
    <col min="11" max="11" width="26.140625" style="0" customWidth="1"/>
    <col min="12" max="12" width="10.57421875" style="0" customWidth="1"/>
  </cols>
  <sheetData>
    <row r="1" spans="2:12" ht="15.75">
      <c r="B1" s="1"/>
      <c r="C1" s="1"/>
      <c r="D1" s="1"/>
      <c r="E1" s="1"/>
      <c r="F1" s="14" t="s">
        <v>85</v>
      </c>
      <c r="G1" s="1"/>
      <c r="H1" s="1"/>
      <c r="I1" s="1"/>
      <c r="J1" s="175" t="s">
        <v>3</v>
      </c>
      <c r="K1" s="176">
        <f>'Title page'!C28</f>
        <v>43100</v>
      </c>
      <c r="L1" s="204"/>
    </row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>
      <c r="B3" s="14" t="s">
        <v>86</v>
      </c>
      <c r="C3" s="14"/>
      <c r="D3" s="134"/>
      <c r="E3" s="134"/>
      <c r="F3" s="170"/>
      <c r="G3" s="134"/>
      <c r="H3" s="134"/>
      <c r="I3" s="134"/>
      <c r="J3" s="1"/>
      <c r="K3" s="1"/>
      <c r="L3" s="1"/>
    </row>
    <row r="4" spans="2:12" ht="15">
      <c r="B4" s="178" t="s">
        <v>87</v>
      </c>
      <c r="C4" s="211"/>
      <c r="D4" s="179"/>
      <c r="E4" s="181"/>
      <c r="F4" s="199" t="s">
        <v>88</v>
      </c>
      <c r="G4" s="189" t="s">
        <v>89</v>
      </c>
      <c r="H4" s="177" t="s">
        <v>90</v>
      </c>
      <c r="I4" s="107" t="s">
        <v>91</v>
      </c>
      <c r="J4" s="1"/>
      <c r="K4" s="1"/>
      <c r="L4" s="1"/>
    </row>
    <row r="5" spans="2:12" ht="15.75" thickBot="1">
      <c r="B5" s="145"/>
      <c r="C5" s="146"/>
      <c r="D5" s="146"/>
      <c r="E5" s="191"/>
      <c r="F5" s="110" t="s">
        <v>92</v>
      </c>
      <c r="G5" s="111" t="s">
        <v>93</v>
      </c>
      <c r="H5" s="147" t="s">
        <v>92</v>
      </c>
      <c r="I5" s="110" t="s">
        <v>93</v>
      </c>
      <c r="J5" s="1"/>
      <c r="K5" s="1"/>
      <c r="L5" s="1"/>
    </row>
    <row r="6" spans="2:12" ht="15.75" thickTop="1">
      <c r="B6" s="128"/>
      <c r="C6" s="129"/>
      <c r="D6" s="129"/>
      <c r="E6" s="157"/>
      <c r="F6" s="274"/>
      <c r="G6" s="275"/>
      <c r="H6" s="274"/>
      <c r="I6" s="276"/>
      <c r="J6" s="1"/>
      <c r="K6" s="1"/>
      <c r="L6" s="1"/>
    </row>
    <row r="7" spans="2:12" ht="15">
      <c r="B7" s="128"/>
      <c r="C7" s="129"/>
      <c r="D7" s="129"/>
      <c r="E7" s="157"/>
      <c r="F7" s="274"/>
      <c r="G7" s="275"/>
      <c r="H7" s="274"/>
      <c r="I7" s="276"/>
      <c r="J7" s="1"/>
      <c r="K7" s="1"/>
      <c r="L7" s="1"/>
    </row>
    <row r="8" spans="2:12" ht="15">
      <c r="B8" s="128"/>
      <c r="C8" s="129"/>
      <c r="D8" s="129"/>
      <c r="E8" s="157"/>
      <c r="F8" s="274"/>
      <c r="G8" s="275"/>
      <c r="H8" s="274"/>
      <c r="I8" s="276"/>
      <c r="J8" s="1"/>
      <c r="K8" s="1"/>
      <c r="L8" s="1"/>
    </row>
    <row r="9" spans="2:12" ht="15">
      <c r="B9" s="185"/>
      <c r="C9" s="277"/>
      <c r="D9" s="277"/>
      <c r="E9" s="278"/>
      <c r="F9" s="117"/>
      <c r="G9" s="275"/>
      <c r="H9" s="117"/>
      <c r="I9" s="276"/>
      <c r="J9" s="1"/>
      <c r="K9" s="1"/>
      <c r="L9" s="1"/>
    </row>
    <row r="10" spans="2:12" ht="15.75">
      <c r="B10" s="219" t="s">
        <v>94</v>
      </c>
      <c r="C10" s="136"/>
      <c r="D10" s="136"/>
      <c r="E10" s="136"/>
      <c r="F10" s="198">
        <f>SUM(F6:F9)</f>
        <v>0</v>
      </c>
      <c r="G10" s="150"/>
      <c r="H10" s="198">
        <f>SUM(H6:H9)</f>
        <v>0</v>
      </c>
      <c r="I10" s="164"/>
      <c r="J10" s="1"/>
      <c r="K10" s="1"/>
      <c r="L10" s="1"/>
    </row>
    <row r="11" spans="2:12" ht="15">
      <c r="B11" s="1"/>
      <c r="C11" s="1"/>
      <c r="D11" s="1"/>
      <c r="E11" s="1"/>
      <c r="F11" s="170"/>
      <c r="G11" s="1"/>
      <c r="H11" s="1"/>
      <c r="I11" s="1"/>
      <c r="J11" s="1"/>
      <c r="K11" s="1"/>
      <c r="L11" s="1"/>
    </row>
    <row r="12" spans="2:12" ht="15.75">
      <c r="B12" s="14" t="s">
        <v>95</v>
      </c>
      <c r="C12" s="14"/>
      <c r="D12" s="1"/>
      <c r="E12" s="134"/>
      <c r="F12" s="1"/>
      <c r="G12" s="134"/>
      <c r="H12" s="1"/>
      <c r="I12" s="134"/>
      <c r="J12" s="1"/>
      <c r="K12" s="1"/>
      <c r="L12" s="1"/>
    </row>
    <row r="13" spans="2:12" ht="15">
      <c r="B13" s="178" t="s">
        <v>96</v>
      </c>
      <c r="C13" s="211"/>
      <c r="D13" s="211"/>
      <c r="E13" s="136"/>
      <c r="F13" s="177" t="s">
        <v>88</v>
      </c>
      <c r="G13" s="108" t="s">
        <v>89</v>
      </c>
      <c r="H13" s="177" t="s">
        <v>90</v>
      </c>
      <c r="I13" s="107" t="s">
        <v>89</v>
      </c>
      <c r="J13" s="1"/>
      <c r="K13" s="1"/>
      <c r="L13" s="1"/>
    </row>
    <row r="14" spans="2:12" ht="15.75" thickBot="1">
      <c r="B14" s="145"/>
      <c r="C14" s="146"/>
      <c r="D14" s="146"/>
      <c r="E14" s="146"/>
      <c r="F14" s="147" t="s">
        <v>92</v>
      </c>
      <c r="G14" s="111" t="s">
        <v>93</v>
      </c>
      <c r="H14" s="147" t="s">
        <v>92</v>
      </c>
      <c r="I14" s="110" t="s">
        <v>93</v>
      </c>
      <c r="J14" s="1"/>
      <c r="K14" s="1"/>
      <c r="L14" s="1"/>
    </row>
    <row r="15" spans="2:12" ht="15.75" thickTop="1">
      <c r="B15" s="185"/>
      <c r="C15" s="277"/>
      <c r="D15" s="277"/>
      <c r="E15" s="129"/>
      <c r="F15" s="117"/>
      <c r="G15" s="279"/>
      <c r="H15" s="117"/>
      <c r="I15" s="280"/>
      <c r="J15" s="1"/>
      <c r="K15" s="1"/>
      <c r="L15" s="1"/>
    </row>
    <row r="16" spans="2:12" ht="15">
      <c r="B16" s="128"/>
      <c r="C16" s="129"/>
      <c r="D16" s="129"/>
      <c r="E16" s="129"/>
      <c r="F16" s="274"/>
      <c r="G16" s="279"/>
      <c r="H16" s="274"/>
      <c r="I16" s="280"/>
      <c r="J16" s="1"/>
      <c r="K16" s="1"/>
      <c r="L16" s="1"/>
    </row>
    <row r="17" spans="2:12" ht="15">
      <c r="B17" s="128"/>
      <c r="C17" s="129"/>
      <c r="D17" s="129"/>
      <c r="E17" s="129"/>
      <c r="F17" s="274"/>
      <c r="G17" s="279"/>
      <c r="H17" s="274"/>
      <c r="I17" s="280"/>
      <c r="J17" s="1"/>
      <c r="K17" s="1"/>
      <c r="L17" s="1"/>
    </row>
    <row r="18" spans="2:12" ht="15">
      <c r="B18" s="128"/>
      <c r="C18" s="129"/>
      <c r="D18" s="129"/>
      <c r="E18" s="129"/>
      <c r="F18" s="274"/>
      <c r="G18" s="279"/>
      <c r="H18" s="274"/>
      <c r="I18" s="280"/>
      <c r="J18" s="1"/>
      <c r="K18" s="69"/>
      <c r="L18" s="1"/>
    </row>
    <row r="19" spans="2:12" ht="15">
      <c r="B19" s="185"/>
      <c r="C19" s="277"/>
      <c r="D19" s="277"/>
      <c r="E19" s="277"/>
      <c r="F19" s="117"/>
      <c r="G19" s="279"/>
      <c r="H19" s="117"/>
      <c r="I19" s="276"/>
      <c r="J19" s="1"/>
      <c r="K19" s="1"/>
      <c r="L19" s="1"/>
    </row>
    <row r="20" spans="2:12" ht="15.75">
      <c r="B20" s="219" t="s">
        <v>97</v>
      </c>
      <c r="C20" s="136"/>
      <c r="D20" s="136"/>
      <c r="E20" s="1"/>
      <c r="F20" s="198">
        <f>SUM(F15:F19)</f>
        <v>0</v>
      </c>
      <c r="G20" s="164"/>
      <c r="H20" s="281">
        <f>SUM(H15:H19)</f>
        <v>0</v>
      </c>
      <c r="I20" s="164"/>
      <c r="J20" s="1"/>
      <c r="K20" s="1"/>
      <c r="L20" s="1"/>
    </row>
    <row r="21" spans="2:1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>
      <c r="B22" s="1"/>
      <c r="C22" s="1"/>
      <c r="D22" s="14" t="s">
        <v>98</v>
      </c>
      <c r="E22" s="14"/>
      <c r="F22" s="14"/>
      <c r="G22" s="14"/>
      <c r="H22" s="1"/>
      <c r="I22" s="1"/>
      <c r="J22" s="1"/>
      <c r="K22" s="1"/>
      <c r="L22" s="1"/>
    </row>
    <row r="23" spans="2:12" ht="15.75">
      <c r="B23" s="1"/>
      <c r="C23" s="1"/>
      <c r="D23" s="14"/>
      <c r="E23" s="14"/>
      <c r="F23" s="14"/>
      <c r="G23" s="14"/>
      <c r="H23" s="1"/>
      <c r="I23" s="1"/>
      <c r="J23" s="1"/>
      <c r="K23" s="1"/>
      <c r="L23" s="1"/>
    </row>
    <row r="24" spans="2:12" ht="15.75">
      <c r="B24" s="149" t="s">
        <v>99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70"/>
    </row>
    <row r="25" spans="2:12" ht="15.75" thickBot="1">
      <c r="B25" s="145" t="s">
        <v>100</v>
      </c>
      <c r="C25" s="146"/>
      <c r="D25" s="146"/>
      <c r="E25" s="146"/>
      <c r="F25" s="145" t="s">
        <v>101</v>
      </c>
      <c r="G25" s="146"/>
      <c r="H25" s="146"/>
      <c r="I25" s="282" t="s">
        <v>102</v>
      </c>
      <c r="J25" s="183" t="s">
        <v>103</v>
      </c>
      <c r="K25" s="183" t="s">
        <v>92</v>
      </c>
      <c r="L25" s="170"/>
    </row>
    <row r="26" spans="2:12" ht="15.75" thickTop="1">
      <c r="B26" s="128"/>
      <c r="C26" s="129"/>
      <c r="D26" s="129"/>
      <c r="E26" s="129"/>
      <c r="F26" s="128"/>
      <c r="G26" s="283"/>
      <c r="H26" s="129"/>
      <c r="I26" s="284"/>
      <c r="J26" s="285"/>
      <c r="K26" s="117"/>
      <c r="L26" s="170"/>
    </row>
    <row r="27" spans="2:12" ht="15">
      <c r="B27" s="128"/>
      <c r="C27" s="129"/>
      <c r="D27" s="129"/>
      <c r="E27" s="129"/>
      <c r="F27" s="128"/>
      <c r="G27" s="283"/>
      <c r="H27" s="129"/>
      <c r="I27" s="284"/>
      <c r="J27" s="285"/>
      <c r="K27" s="117"/>
      <c r="L27" s="170"/>
    </row>
    <row r="28" spans="2:12" ht="15">
      <c r="B28" s="128"/>
      <c r="C28" s="129"/>
      <c r="D28" s="129"/>
      <c r="E28" s="129"/>
      <c r="F28" s="128"/>
      <c r="G28" s="283"/>
      <c r="H28" s="129"/>
      <c r="I28" s="284"/>
      <c r="J28" s="285"/>
      <c r="K28" s="117"/>
      <c r="L28" s="170"/>
    </row>
    <row r="29" spans="2:12" ht="15.75">
      <c r="B29" s="213" t="s">
        <v>104</v>
      </c>
      <c r="C29" s="214"/>
      <c r="D29" s="131"/>
      <c r="E29" s="1"/>
      <c r="F29" s="286"/>
      <c r="G29" s="287"/>
      <c r="H29" s="1"/>
      <c r="I29" s="198">
        <f>SUM(I26:I28)</f>
        <v>0</v>
      </c>
      <c r="J29" s="248"/>
      <c r="K29" s="198">
        <f>SUM(K26:K28)</f>
        <v>0</v>
      </c>
      <c r="L29" s="170"/>
    </row>
    <row r="30" spans="2:12" ht="15">
      <c r="B30" s="1"/>
      <c r="C30" s="1"/>
      <c r="D30" s="1"/>
      <c r="E30" s="1"/>
      <c r="F30" s="1"/>
      <c r="G30" s="1"/>
      <c r="H30" s="1"/>
      <c r="I30" s="1"/>
      <c r="J30" s="1"/>
      <c r="K30" s="170"/>
      <c r="L30" s="170"/>
    </row>
    <row r="31" spans="2:12" ht="15.75">
      <c r="B31" s="149" t="s">
        <v>105</v>
      </c>
      <c r="C31" s="134"/>
      <c r="D31" s="170"/>
      <c r="E31" s="170"/>
      <c r="F31" s="134"/>
      <c r="G31" s="134"/>
      <c r="H31" s="134"/>
      <c r="I31" s="134"/>
      <c r="J31" s="134"/>
      <c r="K31" s="134"/>
      <c r="L31" s="134"/>
    </row>
    <row r="32" spans="2:12" ht="15.75">
      <c r="B32" s="178" t="s">
        <v>100</v>
      </c>
      <c r="C32" s="273"/>
      <c r="D32" s="178" t="s">
        <v>106</v>
      </c>
      <c r="E32" s="273"/>
      <c r="F32" s="138" t="s">
        <v>107</v>
      </c>
      <c r="G32" s="288"/>
      <c r="H32" s="107" t="s">
        <v>108</v>
      </c>
      <c r="I32" s="107" t="s">
        <v>109</v>
      </c>
      <c r="J32" s="107" t="s">
        <v>52</v>
      </c>
      <c r="K32" s="289" t="s">
        <v>110</v>
      </c>
      <c r="L32" s="290"/>
    </row>
    <row r="33" spans="2:12" ht="15.75" thickBot="1">
      <c r="B33" s="145"/>
      <c r="C33" s="191"/>
      <c r="D33" s="297"/>
      <c r="E33" s="158"/>
      <c r="F33" s="110" t="s">
        <v>53</v>
      </c>
      <c r="G33" s="110" t="s">
        <v>111</v>
      </c>
      <c r="H33" s="110" t="s">
        <v>93</v>
      </c>
      <c r="I33" s="110" t="s">
        <v>112</v>
      </c>
      <c r="J33" s="110" t="s">
        <v>92</v>
      </c>
      <c r="K33" s="110" t="s">
        <v>113</v>
      </c>
      <c r="L33" s="110" t="s">
        <v>89</v>
      </c>
    </row>
    <row r="34" spans="2:13" ht="15.75" thickTop="1">
      <c r="B34" s="128"/>
      <c r="C34" s="157"/>
      <c r="D34" s="129"/>
      <c r="E34" s="129"/>
      <c r="F34" s="116"/>
      <c r="G34" s="117"/>
      <c r="H34" s="285"/>
      <c r="I34" s="116"/>
      <c r="J34" s="117"/>
      <c r="K34" s="117"/>
      <c r="L34" s="117"/>
      <c r="M34" s="3"/>
    </row>
    <row r="35" spans="2:13" ht="15">
      <c r="B35" s="128"/>
      <c r="C35" s="157"/>
      <c r="D35" s="129"/>
      <c r="E35" s="129"/>
      <c r="F35" s="116"/>
      <c r="G35" s="117"/>
      <c r="H35" s="285"/>
      <c r="I35" s="116"/>
      <c r="J35" s="117"/>
      <c r="K35" s="117"/>
      <c r="L35" s="117"/>
      <c r="M35" s="3"/>
    </row>
    <row r="36" spans="2:13" ht="15">
      <c r="B36" s="128"/>
      <c r="C36" s="157"/>
      <c r="D36" s="129"/>
      <c r="E36" s="129"/>
      <c r="F36" s="116"/>
      <c r="G36" s="117"/>
      <c r="H36" s="285"/>
      <c r="I36" s="116"/>
      <c r="J36" s="117"/>
      <c r="K36" s="117"/>
      <c r="L36" s="117"/>
      <c r="M36" s="3"/>
    </row>
    <row r="37" spans="2:13" ht="15">
      <c r="B37" s="128"/>
      <c r="C37" s="157"/>
      <c r="D37" s="129"/>
      <c r="E37" s="129"/>
      <c r="F37" s="116"/>
      <c r="G37" s="117"/>
      <c r="H37" s="285"/>
      <c r="I37" s="116"/>
      <c r="J37" s="117"/>
      <c r="K37" s="117"/>
      <c r="L37" s="117"/>
      <c r="M37" s="3"/>
    </row>
    <row r="38" spans="2:13" ht="15">
      <c r="B38" s="128"/>
      <c r="C38" s="157"/>
      <c r="D38" s="129"/>
      <c r="E38" s="129"/>
      <c r="F38" s="116"/>
      <c r="G38" s="117"/>
      <c r="H38" s="285"/>
      <c r="I38" s="116"/>
      <c r="J38" s="117"/>
      <c r="K38" s="117"/>
      <c r="L38" s="117"/>
      <c r="M38" s="3"/>
    </row>
    <row r="39" spans="2:13" ht="15">
      <c r="B39" s="128"/>
      <c r="C39" s="157"/>
      <c r="D39" s="129"/>
      <c r="E39" s="129"/>
      <c r="F39" s="116"/>
      <c r="G39" s="117"/>
      <c r="H39" s="285"/>
      <c r="I39" s="116"/>
      <c r="J39" s="117"/>
      <c r="K39" s="117"/>
      <c r="L39" s="117"/>
      <c r="M39" s="3"/>
    </row>
    <row r="40" spans="2:13" ht="15">
      <c r="B40" s="128"/>
      <c r="C40" s="157"/>
      <c r="D40" s="129"/>
      <c r="E40" s="129"/>
      <c r="F40" s="116"/>
      <c r="G40" s="117"/>
      <c r="H40" s="285"/>
      <c r="I40" s="116"/>
      <c r="J40" s="117"/>
      <c r="K40" s="117"/>
      <c r="L40" s="117"/>
      <c r="M40" s="3"/>
    </row>
    <row r="41" spans="2:13" ht="15">
      <c r="B41" s="128"/>
      <c r="C41" s="157"/>
      <c r="D41" s="129"/>
      <c r="E41" s="129"/>
      <c r="F41" s="116"/>
      <c r="G41" s="117"/>
      <c r="H41" s="285"/>
      <c r="I41" s="116"/>
      <c r="J41" s="117"/>
      <c r="K41" s="117"/>
      <c r="L41" s="117"/>
      <c r="M41" s="3"/>
    </row>
    <row r="42" spans="2:13" ht="15">
      <c r="B42" s="128"/>
      <c r="C42" s="157"/>
      <c r="D42" s="129"/>
      <c r="E42" s="129"/>
      <c r="F42" s="116"/>
      <c r="G42" s="117"/>
      <c r="H42" s="285"/>
      <c r="I42" s="116"/>
      <c r="J42" s="117"/>
      <c r="K42" s="117"/>
      <c r="L42" s="117"/>
      <c r="M42" s="3"/>
    </row>
    <row r="43" spans="2:13" ht="15.75">
      <c r="B43" s="213" t="s">
        <v>114</v>
      </c>
      <c r="C43" s="214"/>
      <c r="D43" s="131"/>
      <c r="E43" s="1"/>
      <c r="F43" s="164"/>
      <c r="G43" s="198">
        <f>SUM(G34:G42)</f>
        <v>0</v>
      </c>
      <c r="H43" s="164"/>
      <c r="I43" s="164"/>
      <c r="J43" s="198">
        <f>SUM(J34:J42)</f>
        <v>0</v>
      </c>
      <c r="K43" s="198">
        <f>SUM(K34:K42)</f>
        <v>0</v>
      </c>
      <c r="L43" s="198">
        <f>SUM(L34:L42)</f>
        <v>0</v>
      </c>
      <c r="M43" s="7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70"/>
      <c r="L44" s="170"/>
    </row>
    <row r="45" spans="2:14" ht="15.75">
      <c r="B45" s="149" t="s">
        <v>115</v>
      </c>
      <c r="C45" s="149"/>
      <c r="D45" s="149"/>
      <c r="E45" s="134"/>
      <c r="F45" s="134"/>
      <c r="G45" s="134"/>
      <c r="H45" s="134"/>
      <c r="I45" s="134"/>
      <c r="J45" s="170"/>
      <c r="K45" s="170"/>
      <c r="L45" s="170"/>
      <c r="M45" s="11"/>
      <c r="N45" s="11"/>
    </row>
    <row r="46" spans="2:12" ht="15.75">
      <c r="B46" s="178" t="s">
        <v>100</v>
      </c>
      <c r="C46" s="273"/>
      <c r="D46" s="179" t="s">
        <v>106</v>
      </c>
      <c r="E46" s="179"/>
      <c r="F46" s="181"/>
      <c r="G46" s="107" t="s">
        <v>116</v>
      </c>
      <c r="H46" s="107" t="s">
        <v>113</v>
      </c>
      <c r="I46" s="107" t="s">
        <v>89</v>
      </c>
      <c r="J46" s="150"/>
      <c r="K46" s="93"/>
      <c r="L46" s="232"/>
    </row>
    <row r="47" spans="2:12" ht="15.75" thickBot="1">
      <c r="B47" s="145"/>
      <c r="C47" s="191"/>
      <c r="D47" s="146"/>
      <c r="E47" s="146"/>
      <c r="F47" s="191"/>
      <c r="G47" s="110" t="s">
        <v>117</v>
      </c>
      <c r="H47" s="110" t="s">
        <v>118</v>
      </c>
      <c r="I47" s="110" t="s">
        <v>118</v>
      </c>
      <c r="J47" s="150"/>
      <c r="K47" s="150"/>
      <c r="L47" s="150"/>
    </row>
    <row r="48" spans="2:12" ht="15.75" thickTop="1">
      <c r="B48" s="291"/>
      <c r="C48" s="292"/>
      <c r="D48" s="129"/>
      <c r="E48" s="129"/>
      <c r="F48" s="157"/>
      <c r="G48" s="293"/>
      <c r="H48" s="293"/>
      <c r="I48" s="293"/>
      <c r="J48" s="170"/>
      <c r="K48" s="170"/>
      <c r="L48" s="170"/>
    </row>
    <row r="49" spans="2:12" ht="15">
      <c r="B49" s="128"/>
      <c r="C49" s="157"/>
      <c r="D49" s="129"/>
      <c r="E49" s="129"/>
      <c r="F49" s="157"/>
      <c r="G49" s="293"/>
      <c r="H49" s="293"/>
      <c r="I49" s="293"/>
      <c r="J49" s="170"/>
      <c r="K49" s="170"/>
      <c r="L49" s="170"/>
    </row>
    <row r="50" spans="2:12" ht="15">
      <c r="B50" s="128"/>
      <c r="C50" s="157"/>
      <c r="D50" s="129"/>
      <c r="E50" s="129"/>
      <c r="F50" s="157"/>
      <c r="G50" s="293"/>
      <c r="H50" s="293"/>
      <c r="I50" s="293"/>
      <c r="J50" s="170"/>
      <c r="K50" s="170"/>
      <c r="L50" s="170"/>
    </row>
    <row r="51" spans="2:12" ht="15.75">
      <c r="B51" s="294" t="s">
        <v>119</v>
      </c>
      <c r="C51" s="119"/>
      <c r="D51" s="119"/>
      <c r="E51" s="1"/>
      <c r="F51" s="295"/>
      <c r="G51" s="1"/>
      <c r="H51" s="296">
        <f>SUM(K48:K52)</f>
        <v>0</v>
      </c>
      <c r="I51" s="296">
        <f>SUM(L48:L52)</f>
        <v>0</v>
      </c>
      <c r="J51" s="1"/>
      <c r="K51" s="1"/>
      <c r="L51" s="1"/>
    </row>
    <row r="52" spans="2:12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11"/>
    </row>
    <row r="54" spans="2:11" ht="12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2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3:11" ht="12.75">
      <c r="C56" s="3"/>
      <c r="D56" s="3"/>
      <c r="E56" s="3"/>
      <c r="F56" s="3"/>
      <c r="G56" s="3"/>
      <c r="H56" s="3"/>
      <c r="I56" s="3"/>
      <c r="J56" s="3"/>
      <c r="K56" s="3"/>
    </row>
    <row r="57" spans="2:11" ht="12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2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2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2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2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2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2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2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2.75">
      <c r="B65" s="3"/>
      <c r="C65" s="3"/>
      <c r="D65" s="3"/>
      <c r="E65" s="3"/>
      <c r="F65" s="3"/>
      <c r="G65" s="3"/>
      <c r="H65" s="3"/>
      <c r="I65" s="3"/>
      <c r="J65" s="3"/>
      <c r="K65" s="3"/>
    </row>
  </sheetData>
  <sheetProtection/>
  <printOptions horizontalCentered="1"/>
  <pageMargins left="0.25" right="0.25" top="1" bottom="1" header="0.5" footer="0.5"/>
  <pageSetup blackAndWhite="1" fitToHeight="1" fitToWidth="1" horizontalDpi="300" verticalDpi="300" orientation="portrait" scale="66" r:id="rId1"/>
  <headerFooter alignWithMargins="0">
    <oddFooter>&amp;C&amp;[Page 9&amp;R&amp;D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I43"/>
  <sheetViews>
    <sheetView showGridLines="0" zoomScalePageLayoutView="0" workbookViewId="0" topLeftCell="A4">
      <selection activeCell="H37" sqref="H37"/>
    </sheetView>
  </sheetViews>
  <sheetFormatPr defaultColWidth="9.140625" defaultRowHeight="12.75"/>
  <cols>
    <col min="1" max="1" width="5.57421875" style="0" customWidth="1"/>
    <col min="2" max="2" width="10.28125" style="0" customWidth="1"/>
    <col min="3" max="3" width="12.28125" style="0" customWidth="1"/>
    <col min="5" max="5" width="14.57421875" style="0" customWidth="1"/>
    <col min="6" max="6" width="7.140625" style="0" customWidth="1"/>
    <col min="7" max="7" width="12.28125" style="0" customWidth="1"/>
    <col min="8" max="8" width="13.8515625" style="0" customWidth="1"/>
  </cols>
  <sheetData>
    <row r="1" spans="2:8" ht="15.75">
      <c r="B1" s="1"/>
      <c r="C1" s="1"/>
      <c r="D1" s="1"/>
      <c r="E1" s="298" t="s">
        <v>120</v>
      </c>
      <c r="F1" s="299"/>
      <c r="G1" s="299"/>
      <c r="H1" s="1"/>
    </row>
    <row r="2" spans="2:8" ht="15">
      <c r="B2" s="1"/>
      <c r="C2" s="1"/>
      <c r="D2" s="1"/>
      <c r="E2" s="1"/>
      <c r="F2" s="1"/>
      <c r="G2" s="1"/>
      <c r="H2" s="1"/>
    </row>
    <row r="3" spans="2:8" ht="15.75">
      <c r="B3" s="298" t="s">
        <v>121</v>
      </c>
      <c r="C3" s="299"/>
      <c r="D3" s="1"/>
      <c r="E3" s="1"/>
      <c r="F3" s="1"/>
      <c r="G3" s="1"/>
      <c r="H3" s="1"/>
    </row>
    <row r="4" spans="2:8" ht="15.75">
      <c r="B4" s="14"/>
      <c r="C4" s="1"/>
      <c r="D4" s="1"/>
      <c r="E4" s="1"/>
      <c r="F4" s="1"/>
      <c r="G4" s="1"/>
      <c r="H4" s="1"/>
    </row>
    <row r="5" spans="2:8" ht="15.75">
      <c r="B5" s="298" t="s">
        <v>122</v>
      </c>
      <c r="C5" s="299"/>
      <c r="D5" s="1"/>
      <c r="E5" s="1"/>
      <c r="F5" s="1"/>
      <c r="G5" s="1"/>
      <c r="H5" s="1"/>
    </row>
    <row r="6" spans="2:8" ht="15.75">
      <c r="B6" s="149"/>
      <c r="C6" s="134"/>
      <c r="D6" s="134"/>
      <c r="E6" s="134"/>
      <c r="F6" s="134"/>
      <c r="G6" s="134"/>
      <c r="H6" s="134"/>
    </row>
    <row r="7" spans="2:8" ht="15.75" thickBot="1">
      <c r="B7" s="300" t="s">
        <v>123</v>
      </c>
      <c r="C7" s="301"/>
      <c r="D7" s="302" t="s">
        <v>124</v>
      </c>
      <c r="E7" s="302"/>
      <c r="F7" s="146"/>
      <c r="G7" s="206"/>
      <c r="H7" s="303" t="s">
        <v>125</v>
      </c>
    </row>
    <row r="8" spans="2:8" ht="15.75" thickTop="1">
      <c r="B8" s="128"/>
      <c r="C8" s="129"/>
      <c r="D8" s="128"/>
      <c r="E8" s="129"/>
      <c r="F8" s="129"/>
      <c r="G8" s="129"/>
      <c r="H8" s="274"/>
    </row>
    <row r="9" spans="2:8" ht="15">
      <c r="B9" s="128"/>
      <c r="C9" s="129"/>
      <c r="D9" s="128"/>
      <c r="E9" s="129"/>
      <c r="F9" s="129"/>
      <c r="G9" s="129"/>
      <c r="H9" s="274"/>
    </row>
    <row r="10" spans="2:8" ht="15">
      <c r="B10" s="128"/>
      <c r="C10" s="129"/>
      <c r="D10" s="128"/>
      <c r="E10" s="129"/>
      <c r="F10" s="129"/>
      <c r="G10" s="129"/>
      <c r="H10" s="274"/>
    </row>
    <row r="11" spans="2:8" ht="15">
      <c r="B11" s="128"/>
      <c r="C11" s="129"/>
      <c r="D11" s="128"/>
      <c r="E11" s="129"/>
      <c r="F11" s="129"/>
      <c r="G11" s="129"/>
      <c r="H11" s="274"/>
    </row>
    <row r="12" spans="2:8" ht="15">
      <c r="B12" s="170"/>
      <c r="C12" s="170"/>
      <c r="D12" s="170"/>
      <c r="E12" s="170"/>
      <c r="F12" s="170"/>
      <c r="G12" s="170"/>
      <c r="H12" s="248"/>
    </row>
    <row r="13" spans="2:8" ht="15.75">
      <c r="B13" s="304" t="s">
        <v>74</v>
      </c>
      <c r="C13" s="170"/>
      <c r="D13" s="170"/>
      <c r="E13" s="170"/>
      <c r="F13" s="170"/>
      <c r="G13" s="170"/>
      <c r="H13" s="270">
        <f>SUM(H8:H11)</f>
        <v>0</v>
      </c>
    </row>
    <row r="14" spans="2:8" ht="15">
      <c r="B14" s="170"/>
      <c r="C14" s="170"/>
      <c r="D14" s="170"/>
      <c r="E14" s="170"/>
      <c r="F14" s="170"/>
      <c r="G14" s="170"/>
      <c r="H14" s="287"/>
    </row>
    <row r="15" spans="2:8" ht="15">
      <c r="B15" s="170"/>
      <c r="C15" s="170"/>
      <c r="D15" s="170"/>
      <c r="E15" s="170"/>
      <c r="F15" s="170"/>
      <c r="G15" s="170"/>
      <c r="H15" s="287"/>
    </row>
    <row r="16" spans="2:8" ht="15.75">
      <c r="B16" s="298" t="s">
        <v>126</v>
      </c>
      <c r="C16" s="1"/>
      <c r="D16" s="1"/>
      <c r="E16" s="1"/>
      <c r="F16" s="1"/>
      <c r="G16" s="1"/>
      <c r="H16" s="305"/>
    </row>
    <row r="17" spans="2:8" ht="15.75">
      <c r="B17" s="149"/>
      <c r="C17" s="134"/>
      <c r="D17" s="134"/>
      <c r="E17" s="134"/>
      <c r="F17" s="134"/>
      <c r="G17" s="134"/>
      <c r="H17" s="306"/>
    </row>
    <row r="18" spans="2:8" ht="15.75" thickBot="1">
      <c r="B18" s="307" t="s">
        <v>123</v>
      </c>
      <c r="C18" s="146"/>
      <c r="D18" s="307" t="s">
        <v>124</v>
      </c>
      <c r="E18" s="255"/>
      <c r="F18" s="146"/>
      <c r="G18" s="191"/>
      <c r="H18" s="308" t="s">
        <v>127</v>
      </c>
    </row>
    <row r="19" spans="2:8" ht="15.75" thickTop="1">
      <c r="B19" s="128"/>
      <c r="C19" s="157"/>
      <c r="D19" s="129"/>
      <c r="E19" s="129"/>
      <c r="F19" s="129"/>
      <c r="G19" s="129"/>
      <c r="H19" s="309"/>
    </row>
    <row r="20" spans="2:8" ht="15">
      <c r="B20" s="128"/>
      <c r="C20" s="157"/>
      <c r="D20" s="129"/>
      <c r="E20" s="129"/>
      <c r="F20" s="129"/>
      <c r="G20" s="129"/>
      <c r="H20" s="309"/>
    </row>
    <row r="21" spans="2:8" ht="15">
      <c r="B21" s="128"/>
      <c r="C21" s="157"/>
      <c r="D21" s="129"/>
      <c r="E21" s="129"/>
      <c r="F21" s="129"/>
      <c r="G21" s="129"/>
      <c r="H21" s="309"/>
    </row>
    <row r="22" spans="2:8" ht="15">
      <c r="B22" s="170"/>
      <c r="C22" s="170"/>
      <c r="D22" s="170"/>
      <c r="E22" s="170"/>
      <c r="F22" s="170"/>
      <c r="G22" s="170"/>
      <c r="H22" s="287"/>
    </row>
    <row r="23" spans="2:8" ht="15.75">
      <c r="B23" s="304" t="s">
        <v>74</v>
      </c>
      <c r="C23" s="1"/>
      <c r="D23" s="1"/>
      <c r="E23" s="1"/>
      <c r="F23" s="1"/>
      <c r="G23" s="1"/>
      <c r="H23" s="270">
        <f>SUM(H19:H21)</f>
        <v>0</v>
      </c>
    </row>
    <row r="24" spans="2:8" ht="15">
      <c r="B24" s="1"/>
      <c r="C24" s="1"/>
      <c r="D24" s="1"/>
      <c r="E24" s="1"/>
      <c r="F24" s="1"/>
      <c r="G24" s="1"/>
      <c r="H24" s="305"/>
    </row>
    <row r="25" spans="2:8" ht="15.75">
      <c r="B25" s="298" t="s">
        <v>128</v>
      </c>
      <c r="C25" s="299"/>
      <c r="D25" s="1"/>
      <c r="E25" s="1"/>
      <c r="F25" s="1"/>
      <c r="G25" s="1"/>
      <c r="H25" s="305"/>
    </row>
    <row r="26" spans="2:8" ht="15">
      <c r="B26" s="134"/>
      <c r="C26" s="134"/>
      <c r="D26" s="134"/>
      <c r="E26" s="134"/>
      <c r="F26" s="134"/>
      <c r="G26" s="134"/>
      <c r="H26" s="306"/>
    </row>
    <row r="27" spans="2:9" ht="15">
      <c r="B27" s="250" t="s">
        <v>100</v>
      </c>
      <c r="C27" s="181"/>
      <c r="D27" s="251" t="s">
        <v>106</v>
      </c>
      <c r="E27" s="179"/>
      <c r="F27" s="179"/>
      <c r="G27" s="311" t="s">
        <v>52</v>
      </c>
      <c r="H27" s="310" t="s">
        <v>71</v>
      </c>
      <c r="I27" s="19"/>
    </row>
    <row r="28" spans="2:9" ht="15.75" thickBot="1">
      <c r="B28" s="145"/>
      <c r="C28" s="191"/>
      <c r="D28" s="146"/>
      <c r="E28" s="146"/>
      <c r="F28" s="146"/>
      <c r="G28" s="257" t="s">
        <v>92</v>
      </c>
      <c r="H28" s="312" t="s">
        <v>129</v>
      </c>
      <c r="I28" s="19"/>
    </row>
    <row r="29" spans="2:9" ht="15.75" thickTop="1">
      <c r="B29" s="128"/>
      <c r="C29" s="157"/>
      <c r="D29" s="129"/>
      <c r="E29" s="129"/>
      <c r="F29" s="129"/>
      <c r="G29" s="153"/>
      <c r="H29" s="186"/>
      <c r="I29" s="11"/>
    </row>
    <row r="30" spans="2:9" ht="15">
      <c r="B30" s="128"/>
      <c r="C30" s="157"/>
      <c r="D30" s="129"/>
      <c r="E30" s="129"/>
      <c r="F30" s="129"/>
      <c r="G30" s="153"/>
      <c r="H30" s="186"/>
      <c r="I30" s="11"/>
    </row>
    <row r="31" spans="2:9" ht="15">
      <c r="B31" s="128"/>
      <c r="C31" s="157"/>
      <c r="D31" s="129"/>
      <c r="E31" s="129"/>
      <c r="F31" s="129"/>
      <c r="G31" s="153"/>
      <c r="H31" s="186"/>
      <c r="I31" s="11"/>
    </row>
    <row r="32" spans="2:9" ht="15">
      <c r="B32" s="128"/>
      <c r="C32" s="157"/>
      <c r="D32" s="129"/>
      <c r="E32" s="129"/>
      <c r="F32" s="129"/>
      <c r="G32" s="153"/>
      <c r="H32" s="186"/>
      <c r="I32" s="11"/>
    </row>
    <row r="33" spans="2:9" ht="15">
      <c r="B33" s="128"/>
      <c r="C33" s="157"/>
      <c r="D33" s="129"/>
      <c r="E33" s="129"/>
      <c r="F33" s="129"/>
      <c r="G33" s="153"/>
      <c r="H33" s="186"/>
      <c r="I33" s="11"/>
    </row>
    <row r="34" spans="2:9" ht="15">
      <c r="B34" s="128"/>
      <c r="C34" s="157"/>
      <c r="D34" s="129"/>
      <c r="E34" s="129"/>
      <c r="F34" s="129"/>
      <c r="G34" s="153"/>
      <c r="H34" s="186"/>
      <c r="I34" s="11"/>
    </row>
    <row r="35" spans="2:9" ht="15">
      <c r="B35" s="128"/>
      <c r="C35" s="157"/>
      <c r="D35" s="129"/>
      <c r="E35" s="129"/>
      <c r="F35" s="129"/>
      <c r="G35" s="153"/>
      <c r="H35" s="186"/>
      <c r="I35" s="11"/>
    </row>
    <row r="36" spans="2:9" ht="15">
      <c r="B36" s="170"/>
      <c r="C36" s="170"/>
      <c r="D36" s="170"/>
      <c r="E36" s="170"/>
      <c r="F36" s="170"/>
      <c r="G36" s="150"/>
      <c r="H36" s="248"/>
      <c r="I36" s="11"/>
    </row>
    <row r="37" spans="2:8" ht="15.75">
      <c r="B37" s="304" t="s">
        <v>74</v>
      </c>
      <c r="C37" s="1"/>
      <c r="D37" s="1"/>
      <c r="E37" s="1"/>
      <c r="F37" s="1"/>
      <c r="G37" s="164"/>
      <c r="H37" s="270">
        <f>SUM(H29:H35)</f>
        <v>0</v>
      </c>
    </row>
    <row r="43" ht="12.75">
      <c r="B43" s="15"/>
    </row>
  </sheetData>
  <sheetProtection/>
  <printOptions/>
  <pageMargins left="0.75" right="0.75" top="1" bottom="1" header="0.5" footer="0.5"/>
  <pageSetup blackAndWhite="1" fitToHeight="1" fitToWidth="1" horizontalDpi="300" verticalDpi="300" orientation="portrait" r:id="rId1"/>
  <headerFooter alignWithMargins="0">
    <oddFooter>&amp;C&amp;[Page10&amp;R&amp;D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M99"/>
  <sheetViews>
    <sheetView showGridLines="0" zoomScalePageLayoutView="0" workbookViewId="0" topLeftCell="A1">
      <selection activeCell="L10" sqref="L10"/>
    </sheetView>
  </sheetViews>
  <sheetFormatPr defaultColWidth="9.140625" defaultRowHeight="12.75"/>
  <cols>
    <col min="1" max="1" width="2.00390625" style="0" customWidth="1"/>
    <col min="2" max="2" width="22.140625" style="0" customWidth="1"/>
    <col min="3" max="3" width="10.57421875" style="0" customWidth="1"/>
    <col min="4" max="5" width="17.140625" style="0" customWidth="1"/>
    <col min="6" max="6" width="1.57421875" style="0" customWidth="1"/>
    <col min="7" max="7" width="29.7109375" style="0" customWidth="1"/>
    <col min="8" max="8" width="2.57421875" style="0" customWidth="1"/>
    <col min="9" max="9" width="21.7109375" style="0" bestFit="1" customWidth="1"/>
    <col min="10" max="10" width="17.140625" style="0" customWidth="1"/>
  </cols>
  <sheetData>
    <row r="1" spans="2:13" ht="15.75">
      <c r="B1" s="1"/>
      <c r="C1" s="1"/>
      <c r="D1" s="1"/>
      <c r="E1" s="14" t="s">
        <v>130</v>
      </c>
      <c r="F1" s="1"/>
      <c r="G1" s="1"/>
      <c r="H1" s="1"/>
      <c r="I1" s="1"/>
      <c r="J1" s="1"/>
      <c r="K1" s="3"/>
      <c r="L1" s="3"/>
      <c r="M1" s="3"/>
    </row>
    <row r="2" spans="2:13" ht="15">
      <c r="B2" s="175" t="s">
        <v>131</v>
      </c>
      <c r="C2" s="313">
        <f>'Title page'!C10</f>
        <v>0</v>
      </c>
      <c r="D2" s="1"/>
      <c r="E2" s="1"/>
      <c r="F2" s="1"/>
      <c r="G2" s="175" t="s">
        <v>132</v>
      </c>
      <c r="H2" s="314"/>
      <c r="I2" s="314">
        <f>'Title page'!C28</f>
        <v>43100</v>
      </c>
      <c r="J2" s="1"/>
      <c r="K2" s="3"/>
      <c r="L2" s="3"/>
      <c r="M2" s="3"/>
    </row>
    <row r="3" spans="2:13" ht="15"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2:13" ht="15.75">
      <c r="B4" s="1"/>
      <c r="C4" s="14" t="s">
        <v>133</v>
      </c>
      <c r="D4" s="1"/>
      <c r="E4" s="1"/>
      <c r="F4" s="1"/>
      <c r="G4" s="14" t="s">
        <v>134</v>
      </c>
      <c r="H4" s="1"/>
      <c r="I4" s="1"/>
      <c r="J4" s="1"/>
      <c r="K4" s="3"/>
      <c r="L4" s="3"/>
      <c r="M4" s="3"/>
    </row>
    <row r="5" spans="2:13" ht="15">
      <c r="B5" s="179"/>
      <c r="C5" s="179"/>
      <c r="D5" s="189" t="s">
        <v>135</v>
      </c>
      <c r="E5" s="189" t="s">
        <v>136</v>
      </c>
      <c r="F5" s="170"/>
      <c r="G5" s="179"/>
      <c r="H5" s="179"/>
      <c r="I5" s="189" t="s">
        <v>135</v>
      </c>
      <c r="J5" s="189" t="s">
        <v>136</v>
      </c>
      <c r="K5" s="3"/>
      <c r="L5" s="3"/>
      <c r="M5" s="3"/>
    </row>
    <row r="6" spans="2:13" ht="15">
      <c r="B6" s="179"/>
      <c r="C6" s="179"/>
      <c r="D6" s="189" t="s">
        <v>64</v>
      </c>
      <c r="E6" s="189" t="s">
        <v>137</v>
      </c>
      <c r="F6" s="170"/>
      <c r="G6" s="179"/>
      <c r="H6" s="179"/>
      <c r="I6" s="189" t="s">
        <v>64</v>
      </c>
      <c r="J6" s="189" t="s">
        <v>137</v>
      </c>
      <c r="K6" s="3"/>
      <c r="L6" s="3"/>
      <c r="M6" s="3"/>
    </row>
    <row r="7" spans="2:13" ht="15.75">
      <c r="B7" s="315" t="s">
        <v>138</v>
      </c>
      <c r="C7" s="179"/>
      <c r="D7" s="316">
        <f>'Title page'!C27</f>
        <v>42736</v>
      </c>
      <c r="E7" s="189" t="s">
        <v>427</v>
      </c>
      <c r="F7" s="170"/>
      <c r="G7" s="315" t="s">
        <v>139</v>
      </c>
      <c r="H7" s="179"/>
      <c r="I7" s="316">
        <f>D7</f>
        <v>42736</v>
      </c>
      <c r="J7" s="189" t="str">
        <f>E7</f>
        <v>Dec.31/99</v>
      </c>
      <c r="K7" s="3"/>
      <c r="L7" s="3"/>
      <c r="M7" s="3"/>
    </row>
    <row r="8" spans="2:13" ht="15.75">
      <c r="B8" s="232"/>
      <c r="C8" s="170"/>
      <c r="D8" s="150"/>
      <c r="E8" s="170"/>
      <c r="F8" s="170"/>
      <c r="G8" s="232"/>
      <c r="H8" s="170"/>
      <c r="I8" s="150"/>
      <c r="J8" s="150"/>
      <c r="K8" s="3"/>
      <c r="L8" s="3"/>
      <c r="M8" s="3"/>
    </row>
    <row r="9" spans="2:13" ht="15">
      <c r="B9" s="317" t="s">
        <v>140</v>
      </c>
      <c r="C9" s="317"/>
      <c r="D9" s="318" t="s">
        <v>398</v>
      </c>
      <c r="E9" s="318" t="s">
        <v>398</v>
      </c>
      <c r="F9" s="287"/>
      <c r="G9" s="319" t="s">
        <v>141</v>
      </c>
      <c r="H9" s="319"/>
      <c r="I9" s="320"/>
      <c r="J9" s="321">
        <f>'Credit Inf.'!F20</f>
        <v>0</v>
      </c>
      <c r="K9" s="3"/>
      <c r="L9" s="3"/>
      <c r="M9" s="3"/>
    </row>
    <row r="10" spans="2:13" ht="15">
      <c r="B10" s="317" t="s">
        <v>142</v>
      </c>
      <c r="C10" s="317"/>
      <c r="D10" s="318" t="s">
        <v>398</v>
      </c>
      <c r="E10" s="318" t="s">
        <v>398</v>
      </c>
      <c r="F10" s="287"/>
      <c r="G10" s="319" t="s">
        <v>143</v>
      </c>
      <c r="H10" s="319"/>
      <c r="I10" s="322"/>
      <c r="J10" s="323"/>
      <c r="K10" s="3"/>
      <c r="L10" s="3"/>
      <c r="M10" s="3"/>
    </row>
    <row r="11" spans="2:13" ht="15">
      <c r="B11" s="317" t="s">
        <v>144</v>
      </c>
      <c r="C11" s="317"/>
      <c r="D11" s="320">
        <f>'Credit Inf.'!H10</f>
        <v>0</v>
      </c>
      <c r="E11" s="324">
        <f>'Credit Inf.'!F10</f>
        <v>0</v>
      </c>
      <c r="F11" s="287"/>
      <c r="G11" s="319" t="s">
        <v>145</v>
      </c>
      <c r="H11" s="319"/>
      <c r="I11" s="320"/>
      <c r="J11" s="323"/>
      <c r="K11" s="3"/>
      <c r="L11" s="3"/>
      <c r="M11" s="3"/>
    </row>
    <row r="12" spans="2:13" ht="15">
      <c r="B12" s="317" t="s">
        <v>146</v>
      </c>
      <c r="C12" s="317"/>
      <c r="D12" s="320">
        <f>'Lvstk.Inv.'!J26</f>
        <v>0</v>
      </c>
      <c r="E12" s="324">
        <f>'Lvstk.Inv.'!F26</f>
        <v>0</v>
      </c>
      <c r="F12" s="287"/>
      <c r="G12" s="319" t="s">
        <v>147</v>
      </c>
      <c r="H12" s="319"/>
      <c r="I12" s="322"/>
      <c r="J12" s="323"/>
      <c r="K12" s="3"/>
      <c r="L12" s="3"/>
      <c r="M12" s="3"/>
    </row>
    <row r="13" spans="2:13" ht="15">
      <c r="B13" s="317" t="s">
        <v>148</v>
      </c>
      <c r="C13" s="317"/>
      <c r="D13" s="320">
        <f>'Crop Inv.'!K17</f>
        <v>0</v>
      </c>
      <c r="E13" s="324">
        <f>'Crop Inv.'!F17</f>
        <v>0</v>
      </c>
      <c r="F13" s="287"/>
      <c r="G13" s="319" t="s">
        <v>149</v>
      </c>
      <c r="H13" s="319"/>
      <c r="I13" s="320"/>
      <c r="J13" s="323"/>
      <c r="K13" s="3"/>
      <c r="L13" s="3"/>
      <c r="M13" s="3"/>
    </row>
    <row r="14" spans="2:13" ht="15">
      <c r="B14" s="317" t="s">
        <v>150</v>
      </c>
      <c r="C14" s="317"/>
      <c r="D14" s="320">
        <f>'Crop Inv.'!K38</f>
        <v>0</v>
      </c>
      <c r="E14" s="324">
        <f>'Crop Inv.'!F38</f>
        <v>0</v>
      </c>
      <c r="F14" s="287"/>
      <c r="G14" s="319" t="s">
        <v>151</v>
      </c>
      <c r="H14" s="319"/>
      <c r="I14" s="320"/>
      <c r="J14" s="323"/>
      <c r="K14" s="3"/>
      <c r="L14" s="3"/>
      <c r="M14" s="3"/>
    </row>
    <row r="15" spans="2:13" ht="15">
      <c r="B15" s="317" t="s">
        <v>152</v>
      </c>
      <c r="C15" s="317"/>
      <c r="D15" s="318"/>
      <c r="E15" s="318" t="s">
        <v>398</v>
      </c>
      <c r="F15" s="287"/>
      <c r="G15" s="319"/>
      <c r="H15" s="319"/>
      <c r="I15" s="322"/>
      <c r="J15" s="323"/>
      <c r="K15" s="3"/>
      <c r="L15" s="3"/>
      <c r="M15" s="3"/>
    </row>
    <row r="16" spans="2:13" ht="15">
      <c r="B16" s="317"/>
      <c r="C16" s="317"/>
      <c r="D16" s="318" t="s">
        <v>398</v>
      </c>
      <c r="E16" s="318" t="s">
        <v>398</v>
      </c>
      <c r="F16" s="287"/>
      <c r="G16" s="319"/>
      <c r="H16" s="319"/>
      <c r="I16" s="322"/>
      <c r="J16" s="323"/>
      <c r="K16" s="3"/>
      <c r="L16" s="3"/>
      <c r="M16" s="3"/>
    </row>
    <row r="17" spans="2:13" ht="15">
      <c r="B17" s="170"/>
      <c r="C17" s="170"/>
      <c r="D17" s="248"/>
      <c r="E17" s="325"/>
      <c r="F17" s="287"/>
      <c r="G17" s="287"/>
      <c r="H17" s="287"/>
      <c r="I17" s="248"/>
      <c r="J17" s="326"/>
      <c r="K17" s="3"/>
      <c r="L17" s="3"/>
      <c r="M17" s="3"/>
    </row>
    <row r="18" spans="2:13" ht="15.75">
      <c r="B18" s="315" t="s">
        <v>153</v>
      </c>
      <c r="C18" s="179"/>
      <c r="D18" s="227">
        <f>SUM(D9:D17)</f>
        <v>0</v>
      </c>
      <c r="E18" s="327">
        <f>SUM(E9:E17)</f>
        <v>0</v>
      </c>
      <c r="F18" s="287"/>
      <c r="G18" s="328" t="s">
        <v>153</v>
      </c>
      <c r="H18" s="329"/>
      <c r="I18" s="227">
        <f>SUM(I9:I17)</f>
        <v>0</v>
      </c>
      <c r="J18" s="330">
        <f>SUM(J9:J16)</f>
        <v>0</v>
      </c>
      <c r="K18" s="3"/>
      <c r="L18" s="3"/>
      <c r="M18" s="3"/>
    </row>
    <row r="19" spans="2:13" ht="15">
      <c r="B19" s="170"/>
      <c r="C19" s="170"/>
      <c r="D19" s="248"/>
      <c r="E19" s="331"/>
      <c r="F19" s="287"/>
      <c r="G19" s="287"/>
      <c r="H19" s="287"/>
      <c r="I19" s="248"/>
      <c r="J19" s="331"/>
      <c r="K19" s="3"/>
      <c r="L19" s="3"/>
      <c r="M19" s="3"/>
    </row>
    <row r="20" spans="2:13" ht="15.75">
      <c r="B20" s="232" t="s">
        <v>154</v>
      </c>
      <c r="C20" s="170"/>
      <c r="D20" s="248"/>
      <c r="E20" s="331"/>
      <c r="F20" s="287"/>
      <c r="G20" s="332" t="s">
        <v>155</v>
      </c>
      <c r="H20" s="287"/>
      <c r="I20" s="248"/>
      <c r="J20" s="331"/>
      <c r="K20" s="3"/>
      <c r="L20" s="3"/>
      <c r="M20" s="3"/>
    </row>
    <row r="21" spans="2:13" ht="15">
      <c r="B21" s="317" t="s">
        <v>156</v>
      </c>
      <c r="C21" s="317"/>
      <c r="D21" s="320">
        <f>'Land &amp; Bldgs.'!G42</f>
        <v>0</v>
      </c>
      <c r="E21" s="318"/>
      <c r="F21" s="287"/>
      <c r="G21" s="329" t="s">
        <v>157</v>
      </c>
      <c r="H21" s="329"/>
      <c r="I21" s="227"/>
      <c r="J21" s="330"/>
      <c r="K21" s="3"/>
      <c r="L21" s="3"/>
      <c r="M21" s="3"/>
    </row>
    <row r="22" spans="2:13" ht="15">
      <c r="B22" s="317" t="s">
        <v>158</v>
      </c>
      <c r="C22" s="317"/>
      <c r="D22" s="320">
        <f>'Lvstk.Inv.'!J18</f>
        <v>0</v>
      </c>
      <c r="E22" s="318"/>
      <c r="F22" s="287"/>
      <c r="G22" s="333">
        <f>'Credit Inf.'!B34</f>
        <v>0</v>
      </c>
      <c r="H22" s="333"/>
      <c r="I22" s="320">
        <f>'Credit Inf.'!J34</f>
        <v>0</v>
      </c>
      <c r="J22" s="323"/>
      <c r="K22" s="3"/>
      <c r="L22" s="3"/>
      <c r="M22" s="3"/>
    </row>
    <row r="23" spans="2:13" ht="15">
      <c r="B23" s="317" t="s">
        <v>159</v>
      </c>
      <c r="C23" s="317"/>
      <c r="D23" s="320">
        <f>'Land &amp; Bldgs.'!J34</f>
        <v>0</v>
      </c>
      <c r="E23" s="318"/>
      <c r="F23" s="287"/>
      <c r="G23" s="333">
        <f>'Credit Inf.'!B35</f>
        <v>0</v>
      </c>
      <c r="H23" s="333"/>
      <c r="I23" s="320">
        <f>'Credit Inf.'!J35</f>
        <v>0</v>
      </c>
      <c r="J23" s="323"/>
      <c r="K23" s="3"/>
      <c r="L23" s="3"/>
      <c r="M23" s="3"/>
    </row>
    <row r="24" spans="2:13" ht="15">
      <c r="B24" s="317" t="s">
        <v>160</v>
      </c>
      <c r="C24" s="317"/>
      <c r="D24" s="320">
        <f>Machinery!K28</f>
        <v>0</v>
      </c>
      <c r="E24" s="318"/>
      <c r="F24" s="287"/>
      <c r="G24" s="333">
        <f>'Credit Inf.'!B36</f>
        <v>0</v>
      </c>
      <c r="H24" s="333"/>
      <c r="I24" s="320">
        <f>'Credit Inf.'!J36</f>
        <v>0</v>
      </c>
      <c r="J24" s="323"/>
      <c r="K24" s="3"/>
      <c r="L24" s="3"/>
      <c r="M24" s="3"/>
    </row>
    <row r="25" spans="2:13" ht="15">
      <c r="B25" s="317" t="s">
        <v>161</v>
      </c>
      <c r="C25" s="317"/>
      <c r="D25" s="320">
        <f>'Barn Equipment'!H20</f>
        <v>0</v>
      </c>
      <c r="E25" s="318"/>
      <c r="F25" s="287"/>
      <c r="G25" s="333">
        <f>'Credit Inf.'!B37</f>
        <v>0</v>
      </c>
      <c r="H25" s="333"/>
      <c r="I25" s="320">
        <f>'Credit Inf.'!J37</f>
        <v>0</v>
      </c>
      <c r="J25" s="323"/>
      <c r="K25" s="3"/>
      <c r="L25" s="3"/>
      <c r="M25" s="3"/>
    </row>
    <row r="26" spans="2:13" ht="15">
      <c r="B26" s="317" t="s">
        <v>162</v>
      </c>
      <c r="C26" s="317"/>
      <c r="D26" s="320">
        <f>'Land &amp; Bldgs.'!J26</f>
        <v>0</v>
      </c>
      <c r="E26" s="318"/>
      <c r="F26" s="287"/>
      <c r="G26" s="333">
        <f>'Credit Inf.'!B38</f>
        <v>0</v>
      </c>
      <c r="H26" s="333"/>
      <c r="I26" s="320">
        <f>'Credit Inf.'!J38</f>
        <v>0</v>
      </c>
      <c r="J26" s="323"/>
      <c r="K26" s="3"/>
      <c r="L26" s="3"/>
      <c r="M26" s="3"/>
    </row>
    <row r="27" spans="2:13" ht="15">
      <c r="B27" s="317" t="s">
        <v>163</v>
      </c>
      <c r="C27" s="317"/>
      <c r="D27" s="320">
        <f>'Land &amp; Bldgs.'!J12</f>
        <v>0</v>
      </c>
      <c r="E27" s="318"/>
      <c r="F27" s="287"/>
      <c r="G27" s="333">
        <f>'Credit Inf.'!B39</f>
        <v>0</v>
      </c>
      <c r="H27" s="333"/>
      <c r="I27" s="320">
        <f>'Credit Inf.'!J39</f>
        <v>0</v>
      </c>
      <c r="J27" s="323"/>
      <c r="K27" s="3"/>
      <c r="L27" s="3"/>
      <c r="M27" s="3"/>
    </row>
    <row r="28" spans="2:13" ht="15">
      <c r="B28" s="317" t="s">
        <v>164</v>
      </c>
      <c r="C28" s="317"/>
      <c r="D28" s="320">
        <f>'Land &amp; Bldgs.'!J18</f>
        <v>0</v>
      </c>
      <c r="E28" s="318"/>
      <c r="F28" s="287"/>
      <c r="G28" s="333">
        <f>'Credit Inf.'!B40</f>
        <v>0</v>
      </c>
      <c r="H28" s="333"/>
      <c r="I28" s="320">
        <f>'Credit Inf.'!J40</f>
        <v>0</v>
      </c>
      <c r="J28" s="323"/>
      <c r="K28" s="3"/>
      <c r="L28" s="3"/>
      <c r="M28" s="3"/>
    </row>
    <row r="29" spans="2:13" ht="15">
      <c r="B29" s="334"/>
      <c r="C29" s="334"/>
      <c r="D29" s="324"/>
      <c r="E29" s="318"/>
      <c r="F29" s="287"/>
      <c r="G29" s="333">
        <f>'Credit Inf.'!B41</f>
        <v>0</v>
      </c>
      <c r="H29" s="333"/>
      <c r="I29" s="320">
        <f>'Credit Inf.'!J41</f>
        <v>0</v>
      </c>
      <c r="J29" s="323"/>
      <c r="K29" s="3"/>
      <c r="L29" s="3"/>
      <c r="M29" s="3"/>
    </row>
    <row r="30" spans="2:13" ht="15">
      <c r="B30" s="334"/>
      <c r="C30" s="334"/>
      <c r="D30" s="324"/>
      <c r="E30" s="318"/>
      <c r="F30" s="287"/>
      <c r="G30" s="333">
        <f>'Credit Inf.'!B42</f>
        <v>0</v>
      </c>
      <c r="H30" s="333"/>
      <c r="I30" s="320">
        <f>'Credit Inf.'!J42</f>
        <v>0</v>
      </c>
      <c r="J30" s="323"/>
      <c r="K30" s="3"/>
      <c r="L30" s="3"/>
      <c r="M30" s="3"/>
    </row>
    <row r="31" spans="2:13" ht="15">
      <c r="B31" s="334"/>
      <c r="C31" s="334"/>
      <c r="D31" s="324"/>
      <c r="E31" s="318"/>
      <c r="F31" s="287"/>
      <c r="G31" s="287"/>
      <c r="H31" s="287"/>
      <c r="I31" s="248"/>
      <c r="J31" s="326"/>
      <c r="K31" s="3"/>
      <c r="L31" s="3"/>
      <c r="M31" s="3"/>
    </row>
    <row r="32" spans="2:13" ht="15.75">
      <c r="B32" s="315" t="s">
        <v>165</v>
      </c>
      <c r="C32" s="315"/>
      <c r="D32" s="227">
        <f>SUM(D21:D31)</f>
        <v>0</v>
      </c>
      <c r="E32" s="335">
        <f>SUM(E21:E31)</f>
        <v>0</v>
      </c>
      <c r="F32" s="287"/>
      <c r="G32" s="328" t="s">
        <v>166</v>
      </c>
      <c r="H32" s="329"/>
      <c r="I32" s="227">
        <f>'Credit Inf.'!K43</f>
        <v>0</v>
      </c>
      <c r="J32" s="330">
        <f>+J13</f>
        <v>0</v>
      </c>
      <c r="K32" s="3"/>
      <c r="L32" s="3"/>
      <c r="M32" s="3"/>
    </row>
    <row r="33" spans="2:13" ht="15">
      <c r="B33" s="170"/>
      <c r="C33" s="170"/>
      <c r="D33" s="248"/>
      <c r="E33" s="325"/>
      <c r="F33" s="287"/>
      <c r="G33" s="287" t="s">
        <v>149</v>
      </c>
      <c r="H33" s="287"/>
      <c r="I33" s="248"/>
      <c r="J33" s="326"/>
      <c r="K33" s="3"/>
      <c r="L33" s="3"/>
      <c r="M33" s="3"/>
    </row>
    <row r="34" spans="2:13" ht="15.75">
      <c r="B34" s="315" t="s">
        <v>167</v>
      </c>
      <c r="C34" s="315"/>
      <c r="D34" s="227">
        <f>SUM(D32+D18)</f>
        <v>0</v>
      </c>
      <c r="E34" s="327">
        <f>SUM(E32+E18)</f>
        <v>0</v>
      </c>
      <c r="F34" s="287"/>
      <c r="G34" s="328" t="s">
        <v>168</v>
      </c>
      <c r="H34" s="329"/>
      <c r="I34" s="227">
        <f>SUM(I22:I30)-I32</f>
        <v>0</v>
      </c>
      <c r="J34" s="330">
        <f>SUM(J22:J30)-J32</f>
        <v>0</v>
      </c>
      <c r="K34" s="3"/>
      <c r="L34" s="3"/>
      <c r="M34" s="3"/>
    </row>
    <row r="35" spans="2:13" ht="15.75">
      <c r="B35" s="232"/>
      <c r="C35" s="170"/>
      <c r="D35" s="248"/>
      <c r="E35" s="248"/>
      <c r="F35" s="287"/>
      <c r="G35" s="332"/>
      <c r="H35" s="287"/>
      <c r="I35" s="248"/>
      <c r="J35" s="326"/>
      <c r="K35" s="3"/>
      <c r="L35" s="3"/>
      <c r="M35" s="3"/>
    </row>
    <row r="36" spans="2:13" ht="15.75">
      <c r="B36" s="232" t="s">
        <v>169</v>
      </c>
      <c r="C36" s="170"/>
      <c r="D36" s="248"/>
      <c r="E36" s="248"/>
      <c r="F36" s="287"/>
      <c r="G36" s="328" t="s">
        <v>170</v>
      </c>
      <c r="H36" s="329"/>
      <c r="I36" s="227">
        <f>SUM(I34+I18)</f>
        <v>0</v>
      </c>
      <c r="J36" s="330">
        <f>SUM(J34+J18)</f>
        <v>0</v>
      </c>
      <c r="K36" s="3"/>
      <c r="L36" s="3"/>
      <c r="M36" s="3"/>
    </row>
    <row r="37" spans="2:13" ht="15">
      <c r="B37" s="317" t="s">
        <v>171</v>
      </c>
      <c r="C37" s="317"/>
      <c r="D37" s="320">
        <f>J41</f>
        <v>0</v>
      </c>
      <c r="E37" s="248"/>
      <c r="F37" s="287"/>
      <c r="G37" s="287"/>
      <c r="H37" s="287"/>
      <c r="I37" s="248"/>
      <c r="J37" s="331"/>
      <c r="K37" s="46"/>
      <c r="L37" s="3"/>
      <c r="M37" s="3"/>
    </row>
    <row r="38" spans="2:13" ht="15">
      <c r="B38" s="317" t="s">
        <v>172</v>
      </c>
      <c r="C38" s="317"/>
      <c r="D38" s="320">
        <f>'Income State.'!H50</f>
        <v>0</v>
      </c>
      <c r="E38" s="248"/>
      <c r="F38" s="287"/>
      <c r="G38" s="287"/>
      <c r="H38" s="287"/>
      <c r="I38" s="248"/>
      <c r="J38" s="331"/>
      <c r="K38" s="3"/>
      <c r="L38" s="3"/>
      <c r="M38" s="3"/>
    </row>
    <row r="39" spans="2:13" ht="15">
      <c r="B39" s="317" t="s">
        <v>173</v>
      </c>
      <c r="C39" s="317"/>
      <c r="D39" s="318"/>
      <c r="E39" s="248"/>
      <c r="F39" s="287"/>
      <c r="G39" s="287"/>
      <c r="H39" s="287"/>
      <c r="I39" s="248"/>
      <c r="J39" s="331"/>
      <c r="K39" s="3"/>
      <c r="L39" s="3"/>
      <c r="M39" s="3"/>
    </row>
    <row r="40" spans="2:13" ht="15">
      <c r="B40" s="317" t="s">
        <v>174</v>
      </c>
      <c r="C40" s="317"/>
      <c r="D40" s="318"/>
      <c r="E40" s="248"/>
      <c r="F40" s="287"/>
      <c r="G40" s="287"/>
      <c r="H40" s="287"/>
      <c r="I40" s="248"/>
      <c r="J40" s="331"/>
      <c r="K40" s="3"/>
      <c r="L40" s="3"/>
      <c r="M40" s="3"/>
    </row>
    <row r="41" spans="2:13" ht="15.75">
      <c r="B41" s="179" t="s">
        <v>175</v>
      </c>
      <c r="C41" s="179"/>
      <c r="D41" s="227">
        <f>SUM(D37+D38+D39-D40)</f>
        <v>0</v>
      </c>
      <c r="E41" s="248"/>
      <c r="F41" s="287"/>
      <c r="G41" s="328" t="s">
        <v>176</v>
      </c>
      <c r="H41" s="329"/>
      <c r="I41" s="227">
        <f>SUM(D34-I36)</f>
        <v>0</v>
      </c>
      <c r="J41" s="330">
        <f>SUM(E34-J36)</f>
        <v>0</v>
      </c>
      <c r="K41" s="3"/>
      <c r="L41" s="3"/>
      <c r="M41" s="3"/>
    </row>
    <row r="42" spans="2:13" ht="15.75">
      <c r="B42" s="170"/>
      <c r="C42" s="170"/>
      <c r="D42" s="248"/>
      <c r="E42" s="248"/>
      <c r="F42" s="287"/>
      <c r="G42" s="332" t="s">
        <v>170</v>
      </c>
      <c r="H42" s="287"/>
      <c r="I42" s="248"/>
      <c r="J42" s="326"/>
      <c r="K42" s="3"/>
      <c r="L42" s="3"/>
      <c r="M42" s="3"/>
    </row>
    <row r="43" spans="2:13" ht="15.75">
      <c r="B43" s="232" t="s">
        <v>177</v>
      </c>
      <c r="C43" s="232"/>
      <c r="D43" s="287"/>
      <c r="E43" s="287"/>
      <c r="F43" s="287"/>
      <c r="G43" s="328" t="s">
        <v>178</v>
      </c>
      <c r="H43" s="329"/>
      <c r="I43" s="227">
        <f>SUM(I41+I36)</f>
        <v>0</v>
      </c>
      <c r="J43" s="330">
        <f>SUM(J41+J36)</f>
        <v>0</v>
      </c>
      <c r="K43" s="3"/>
      <c r="L43" s="3"/>
      <c r="M43" s="3"/>
    </row>
    <row r="44" spans="2:13" ht="15">
      <c r="B44" s="175" t="s">
        <v>179</v>
      </c>
      <c r="C44" s="175"/>
      <c r="D44" s="175"/>
      <c r="E44" s="175"/>
      <c r="F44" s="170"/>
      <c r="G44" s="170"/>
      <c r="H44" s="170"/>
      <c r="I44" s="170"/>
      <c r="J44" s="170"/>
      <c r="K44" s="3"/>
      <c r="L44" s="3"/>
      <c r="M44" s="3"/>
    </row>
    <row r="45" spans="2:13" ht="15">
      <c r="B45" s="175" t="s">
        <v>180</v>
      </c>
      <c r="C45" s="175"/>
      <c r="D45" s="175"/>
      <c r="E45" s="175"/>
      <c r="F45" s="170"/>
      <c r="G45" s="170"/>
      <c r="H45" s="170"/>
      <c r="I45" s="170"/>
      <c r="J45" s="170"/>
      <c r="K45" s="3"/>
      <c r="L45" s="3"/>
      <c r="M45" s="3"/>
    </row>
    <row r="46" spans="2:13" ht="15">
      <c r="B46" s="175" t="s">
        <v>181</v>
      </c>
      <c r="C46" s="175"/>
      <c r="D46" s="175"/>
      <c r="E46" s="175"/>
      <c r="F46" s="170"/>
      <c r="G46" s="170"/>
      <c r="H46" s="170"/>
      <c r="I46" s="170"/>
      <c r="J46" s="170"/>
      <c r="K46" s="3"/>
      <c r="L46" s="3"/>
      <c r="M46" s="3"/>
    </row>
    <row r="47" spans="6:13" ht="12.75">
      <c r="F47" s="3"/>
      <c r="G47" s="3"/>
      <c r="H47" s="3"/>
      <c r="I47" s="3"/>
      <c r="J47" s="3"/>
      <c r="K47" s="46"/>
      <c r="L47" s="3"/>
      <c r="M47" s="3"/>
    </row>
    <row r="48" spans="2:13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2.75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4:13" ht="12.75"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3:13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</sheetData>
  <sheetProtection/>
  <printOptions/>
  <pageMargins left="0.7480314960629921" right="0.7480314960629921" top="0.984251968503937" bottom="0.984251968503937" header="0.5118110236220472" footer="0.5118110236220472"/>
  <pageSetup blackAndWhite="1" fitToHeight="1" fitToWidth="1" horizontalDpi="300" verticalDpi="300" orientation="portrait" scale="67" r:id="rId1"/>
  <headerFooter alignWithMargins="0">
    <oddFooter>&amp;C&amp;[Page 11&amp;R&amp;D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J13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0" customWidth="1"/>
    <col min="2" max="2" width="29.00390625" style="0" customWidth="1"/>
    <col min="3" max="3" width="11.8515625" style="0" customWidth="1"/>
    <col min="4" max="4" width="21.7109375" style="0" customWidth="1"/>
    <col min="5" max="5" width="6.7109375" style="0" customWidth="1"/>
    <col min="6" max="6" width="29.00390625" style="0" customWidth="1"/>
    <col min="7" max="7" width="23.7109375" style="0" customWidth="1"/>
    <col min="8" max="8" width="21.7109375" style="0" customWidth="1"/>
    <col min="9" max="9" width="4.421875" style="0" customWidth="1"/>
  </cols>
  <sheetData>
    <row r="1" spans="2:10" ht="15.75">
      <c r="B1" s="1"/>
      <c r="C1" s="1"/>
      <c r="D1" s="83"/>
      <c r="E1" s="83" t="s">
        <v>488</v>
      </c>
      <c r="F1" s="1"/>
      <c r="G1" s="1"/>
      <c r="H1" s="1"/>
      <c r="I1" s="1"/>
      <c r="J1" s="3"/>
    </row>
    <row r="2" spans="2:10" ht="15">
      <c r="B2" s="1"/>
      <c r="C2" s="1"/>
      <c r="D2" s="164"/>
      <c r="E2" s="164" t="s">
        <v>487</v>
      </c>
      <c r="F2" s="1"/>
      <c r="G2" s="1"/>
      <c r="H2" s="1"/>
      <c r="I2" s="1"/>
      <c r="J2" s="3"/>
    </row>
    <row r="3" spans="2:10" ht="15">
      <c r="B3" s="336" t="s">
        <v>131</v>
      </c>
      <c r="C3" s="337">
        <f>'Title page'!C10</f>
        <v>0</v>
      </c>
      <c r="D3" s="336"/>
      <c r="E3" s="336" t="s">
        <v>3</v>
      </c>
      <c r="F3" s="338">
        <f>'Title page'!C28</f>
        <v>43100</v>
      </c>
      <c r="G3" s="336"/>
      <c r="H3" s="336"/>
      <c r="I3" s="1"/>
      <c r="J3" s="3"/>
    </row>
    <row r="4" spans="2:10" ht="15.75">
      <c r="B4" s="14" t="s">
        <v>182</v>
      </c>
      <c r="C4" s="69"/>
      <c r="D4" s="1"/>
      <c r="E4" s="1"/>
      <c r="F4" s="14" t="s">
        <v>183</v>
      </c>
      <c r="G4" s="1"/>
      <c r="H4" s="1"/>
      <c r="I4" s="1"/>
      <c r="J4" s="3"/>
    </row>
    <row r="5" spans="2:10" ht="15">
      <c r="B5" s="575" t="s">
        <v>184</v>
      </c>
      <c r="C5" s="339" t="s">
        <v>13</v>
      </c>
      <c r="D5" s="197">
        <f>'Lvstk &amp; Crop Rpt.'!E26</f>
        <v>0</v>
      </c>
      <c r="E5" s="305"/>
      <c r="F5" s="580" t="s">
        <v>185</v>
      </c>
      <c r="G5" s="340" t="s">
        <v>186</v>
      </c>
      <c r="H5" s="117"/>
      <c r="I5" s="305"/>
      <c r="J5" s="3"/>
    </row>
    <row r="6" spans="2:10" ht="15">
      <c r="B6" s="69"/>
      <c r="C6" s="339" t="s">
        <v>187</v>
      </c>
      <c r="D6" s="197">
        <f>'Lvstk &amp; Crop Rpt.'!E34</f>
        <v>0</v>
      </c>
      <c r="E6" s="287"/>
      <c r="F6" s="341"/>
      <c r="G6" s="340" t="s">
        <v>188</v>
      </c>
      <c r="H6" s="117"/>
      <c r="I6" s="305"/>
      <c r="J6" s="3"/>
    </row>
    <row r="7" spans="2:10" ht="15">
      <c r="B7" s="69"/>
      <c r="C7" s="339"/>
      <c r="D7" s="117"/>
      <c r="E7" s="287"/>
      <c r="F7" s="341"/>
      <c r="G7" s="340" t="s">
        <v>189</v>
      </c>
      <c r="H7" s="117"/>
      <c r="I7" s="305"/>
      <c r="J7" s="3"/>
    </row>
    <row r="8" spans="2:10" ht="15">
      <c r="B8" s="69"/>
      <c r="C8" s="339"/>
      <c r="D8" s="117"/>
      <c r="E8" s="287"/>
      <c r="F8" s="580" t="s">
        <v>190</v>
      </c>
      <c r="G8" s="340" t="s">
        <v>191</v>
      </c>
      <c r="H8" s="117"/>
      <c r="I8" s="305"/>
      <c r="J8" s="3"/>
    </row>
    <row r="9" spans="2:10" ht="15">
      <c r="B9" s="576" t="s">
        <v>190</v>
      </c>
      <c r="C9" s="342">
        <f>'Crop Inv.'!B7</f>
        <v>0</v>
      </c>
      <c r="D9" s="117"/>
      <c r="E9" s="287"/>
      <c r="F9" s="341"/>
      <c r="G9" s="340" t="s">
        <v>192</v>
      </c>
      <c r="H9" s="117"/>
      <c r="I9" s="305"/>
      <c r="J9" s="3"/>
    </row>
    <row r="10" spans="2:10" ht="15">
      <c r="B10" s="69"/>
      <c r="C10" s="342">
        <f>'Crop Inv.'!B8</f>
        <v>0</v>
      </c>
      <c r="D10" s="117"/>
      <c r="E10" s="287"/>
      <c r="F10" s="341"/>
      <c r="G10" s="340" t="s">
        <v>193</v>
      </c>
      <c r="H10" s="117"/>
      <c r="I10" s="305"/>
      <c r="J10" s="3"/>
    </row>
    <row r="11" spans="2:10" ht="15">
      <c r="B11" s="69"/>
      <c r="C11" s="342">
        <f>'Crop Inv.'!B9</f>
        <v>0</v>
      </c>
      <c r="D11" s="117"/>
      <c r="E11" s="287"/>
      <c r="F11" s="341"/>
      <c r="G11" s="340" t="s">
        <v>194</v>
      </c>
      <c r="H11" s="117"/>
      <c r="I11" s="305"/>
      <c r="J11" s="3"/>
    </row>
    <row r="12" spans="2:10" ht="15">
      <c r="B12" s="69"/>
      <c r="C12" s="342">
        <f>'Crop Inv.'!B10</f>
        <v>0</v>
      </c>
      <c r="D12" s="117"/>
      <c r="E12" s="287"/>
      <c r="F12" s="343"/>
      <c r="G12" s="339" t="s">
        <v>195</v>
      </c>
      <c r="H12" s="117"/>
      <c r="I12" s="305"/>
      <c r="J12" s="3"/>
    </row>
    <row r="13" spans="2:10" ht="15">
      <c r="B13" s="69"/>
      <c r="C13" s="342">
        <f>'Crop Inv.'!B11</f>
        <v>0</v>
      </c>
      <c r="D13" s="117"/>
      <c r="E13" s="305"/>
      <c r="F13" s="581" t="s">
        <v>196</v>
      </c>
      <c r="G13" s="581"/>
      <c r="H13" s="117"/>
      <c r="I13" s="305"/>
      <c r="J13" s="3"/>
    </row>
    <row r="14" spans="2:10" ht="15">
      <c r="B14" s="69"/>
      <c r="C14" s="342">
        <f>'Crop Inv.'!B12</f>
        <v>0</v>
      </c>
      <c r="D14" s="117"/>
      <c r="E14" s="305"/>
      <c r="F14" s="582" t="s">
        <v>197</v>
      </c>
      <c r="G14" s="582"/>
      <c r="H14" s="117"/>
      <c r="I14" s="305"/>
      <c r="J14" s="3"/>
    </row>
    <row r="15" spans="2:10" ht="15">
      <c r="B15" s="69"/>
      <c r="C15" s="342">
        <f>'Crop Inv.'!B13</f>
        <v>0</v>
      </c>
      <c r="D15" s="117"/>
      <c r="E15" s="305"/>
      <c r="F15" s="582" t="s">
        <v>198</v>
      </c>
      <c r="G15" s="582"/>
      <c r="H15" s="117"/>
      <c r="I15" s="305"/>
      <c r="J15" s="3"/>
    </row>
    <row r="16" spans="2:10" ht="15">
      <c r="B16" s="69"/>
      <c r="C16" s="342">
        <f>'Crop Inv.'!B14</f>
        <v>0</v>
      </c>
      <c r="D16" s="117"/>
      <c r="E16" s="305"/>
      <c r="F16" s="582" t="s">
        <v>199</v>
      </c>
      <c r="G16" s="582"/>
      <c r="H16" s="117"/>
      <c r="I16" s="305"/>
      <c r="J16" s="3"/>
    </row>
    <row r="17" spans="2:10" ht="15">
      <c r="B17" s="69"/>
      <c r="C17" s="342">
        <f>'Crop Inv.'!B15</f>
        <v>0</v>
      </c>
      <c r="D17" s="117"/>
      <c r="E17" s="305"/>
      <c r="F17" s="582" t="s">
        <v>200</v>
      </c>
      <c r="G17" s="582"/>
      <c r="H17" s="117"/>
      <c r="I17" s="305"/>
      <c r="J17" s="3"/>
    </row>
    <row r="18" spans="2:10" ht="15">
      <c r="B18" s="69"/>
      <c r="C18" s="342">
        <f>'Crop Inv.'!B16</f>
        <v>0</v>
      </c>
      <c r="D18" s="117"/>
      <c r="E18" s="305"/>
      <c r="F18" s="582" t="s">
        <v>201</v>
      </c>
      <c r="G18" s="582"/>
      <c r="H18" s="117"/>
      <c r="I18" s="305"/>
      <c r="J18" s="3"/>
    </row>
    <row r="19" spans="2:10" ht="15">
      <c r="B19" s="577" t="s">
        <v>202</v>
      </c>
      <c r="C19" s="578"/>
      <c r="D19" s="117"/>
      <c r="E19" s="305"/>
      <c r="F19" s="582" t="s">
        <v>203</v>
      </c>
      <c r="G19" s="582"/>
      <c r="H19" s="117"/>
      <c r="I19" s="305"/>
      <c r="J19" s="3"/>
    </row>
    <row r="20" spans="2:10" ht="15">
      <c r="B20" s="576" t="s">
        <v>204</v>
      </c>
      <c r="C20" s="579"/>
      <c r="D20" s="117"/>
      <c r="E20" s="305"/>
      <c r="F20" s="583" t="s">
        <v>423</v>
      </c>
      <c r="G20" s="582"/>
      <c r="H20" s="117"/>
      <c r="I20" s="305"/>
      <c r="J20" s="3"/>
    </row>
    <row r="21" spans="2:10" ht="15">
      <c r="B21" s="1"/>
      <c r="C21" s="1"/>
      <c r="D21" s="247"/>
      <c r="E21" s="305"/>
      <c r="F21" s="582" t="s">
        <v>205</v>
      </c>
      <c r="G21" s="582"/>
      <c r="H21" s="117"/>
      <c r="I21" s="305"/>
      <c r="J21" s="3"/>
    </row>
    <row r="22" spans="2:10" ht="15.75">
      <c r="B22" s="213" t="s">
        <v>206</v>
      </c>
      <c r="C22" s="344"/>
      <c r="D22" s="198">
        <f>SUM(D5:D21)</f>
        <v>0</v>
      </c>
      <c r="E22" s="305"/>
      <c r="F22" s="582" t="s">
        <v>207</v>
      </c>
      <c r="G22" s="582"/>
      <c r="H22" s="117"/>
      <c r="I22" s="305"/>
      <c r="J22" s="3"/>
    </row>
    <row r="23" spans="2:10" ht="15">
      <c r="B23" s="1"/>
      <c r="C23" s="1"/>
      <c r="D23" s="220"/>
      <c r="E23" s="305"/>
      <c r="F23" s="582" t="s">
        <v>208</v>
      </c>
      <c r="G23" s="582"/>
      <c r="H23" s="117"/>
      <c r="I23" s="305"/>
      <c r="J23" s="3"/>
    </row>
    <row r="24" spans="2:10" ht="15.75">
      <c r="B24" s="14" t="s">
        <v>209</v>
      </c>
      <c r="C24" s="1"/>
      <c r="D24" s="220"/>
      <c r="E24" s="305"/>
      <c r="F24" s="582" t="s">
        <v>210</v>
      </c>
      <c r="G24" s="582"/>
      <c r="H24" s="117"/>
      <c r="I24" s="305"/>
      <c r="J24" s="3"/>
    </row>
    <row r="25" spans="2:10" ht="15.75">
      <c r="B25" s="14" t="s">
        <v>211</v>
      </c>
      <c r="C25" s="14"/>
      <c r="D25" s="345"/>
      <c r="E25" s="305"/>
      <c r="F25" s="305"/>
      <c r="G25" s="305"/>
      <c r="H25" s="247"/>
      <c r="I25" s="305"/>
      <c r="J25" s="3"/>
    </row>
    <row r="26" spans="2:10" ht="15.75">
      <c r="B26" s="584" t="s">
        <v>212</v>
      </c>
      <c r="C26" s="563"/>
      <c r="D26" s="197">
        <f>'Credit Inf.'!H10</f>
        <v>0</v>
      </c>
      <c r="E26" s="305"/>
      <c r="F26" s="346" t="s">
        <v>213</v>
      </c>
      <c r="G26" s="346"/>
      <c r="H26" s="347">
        <f>SUM(H5:H25)</f>
        <v>0</v>
      </c>
      <c r="I26" s="348" t="s">
        <v>214</v>
      </c>
      <c r="J26" s="3"/>
    </row>
    <row r="27" spans="2:10" ht="15">
      <c r="B27" s="584" t="s">
        <v>215</v>
      </c>
      <c r="C27" s="563"/>
      <c r="D27" s="197">
        <f>'Credit Inf.'!F10</f>
        <v>0</v>
      </c>
      <c r="E27" s="305"/>
      <c r="F27" s="305"/>
      <c r="G27" s="305"/>
      <c r="H27" s="220"/>
      <c r="I27" s="305"/>
      <c r="J27" s="3"/>
    </row>
    <row r="28" spans="2:10" ht="15.75">
      <c r="B28" s="14" t="s">
        <v>216</v>
      </c>
      <c r="C28" s="14"/>
      <c r="D28" s="345"/>
      <c r="E28" s="305"/>
      <c r="F28" s="305" t="s">
        <v>209</v>
      </c>
      <c r="G28" s="305"/>
      <c r="H28" s="220"/>
      <c r="I28" s="305"/>
      <c r="J28" s="3"/>
    </row>
    <row r="29" spans="2:10" ht="15">
      <c r="B29" s="585" t="s">
        <v>217</v>
      </c>
      <c r="C29" s="579"/>
      <c r="D29" s="197">
        <f>'Lvstk.Inv.'!J26</f>
        <v>0</v>
      </c>
      <c r="E29" s="305"/>
      <c r="F29" s="588" t="s">
        <v>218</v>
      </c>
      <c r="G29" s="589"/>
      <c r="H29" s="197">
        <f>'Credit Inf.'!H20</f>
        <v>0</v>
      </c>
      <c r="I29" s="305"/>
      <c r="J29" s="3"/>
    </row>
    <row r="30" spans="2:10" ht="15">
      <c r="B30" s="585" t="s">
        <v>219</v>
      </c>
      <c r="C30" s="579"/>
      <c r="D30" s="197">
        <f>'Lvstk.Inv.'!F26</f>
        <v>0</v>
      </c>
      <c r="E30" s="305"/>
      <c r="F30" s="588" t="s">
        <v>220</v>
      </c>
      <c r="G30" s="589"/>
      <c r="H30" s="197">
        <f>'Credit Inf.'!F20</f>
        <v>0</v>
      </c>
      <c r="I30" s="305"/>
      <c r="J30" s="3"/>
    </row>
    <row r="31" spans="2:10" ht="15.75">
      <c r="B31" s="585" t="s">
        <v>221</v>
      </c>
      <c r="C31" s="579"/>
      <c r="D31" s="197">
        <f>'Lvstk.Inv.'!J18</f>
        <v>0</v>
      </c>
      <c r="E31" s="305"/>
      <c r="F31" s="346" t="s">
        <v>222</v>
      </c>
      <c r="G31" s="346"/>
      <c r="H31" s="347">
        <f>SUM(H26+H29-H30)</f>
        <v>0</v>
      </c>
      <c r="I31" s="348" t="s">
        <v>223</v>
      </c>
      <c r="J31" s="3"/>
    </row>
    <row r="32" spans="2:10" ht="15.75">
      <c r="B32" s="585" t="s">
        <v>224</v>
      </c>
      <c r="C32" s="579"/>
      <c r="D32" s="197">
        <f>'Lvstk.Inv.'!F18</f>
        <v>0</v>
      </c>
      <c r="E32" s="305"/>
      <c r="F32" s="589" t="s">
        <v>486</v>
      </c>
      <c r="G32" s="589"/>
      <c r="H32" s="197">
        <f>SUM(D41-H31)</f>
        <v>0</v>
      </c>
      <c r="I32" s="305"/>
      <c r="J32" s="3"/>
    </row>
    <row r="33" spans="2:10" ht="15.75">
      <c r="B33" s="14" t="s">
        <v>225</v>
      </c>
      <c r="C33" s="14"/>
      <c r="D33" s="345"/>
      <c r="E33" s="305"/>
      <c r="F33" s="349" t="s">
        <v>226</v>
      </c>
      <c r="G33" s="305"/>
      <c r="H33" s="220"/>
      <c r="I33" s="305"/>
      <c r="J33" s="3"/>
    </row>
    <row r="34" spans="2:10" ht="15">
      <c r="B34" s="585" t="s">
        <v>227</v>
      </c>
      <c r="C34" s="579"/>
      <c r="D34" s="350">
        <f>'Crop Inv.'!K17</f>
        <v>0</v>
      </c>
      <c r="E34" s="305"/>
      <c r="F34" s="589" t="s">
        <v>228</v>
      </c>
      <c r="G34" s="589"/>
      <c r="H34" s="117"/>
      <c r="I34" s="305"/>
      <c r="J34" s="3"/>
    </row>
    <row r="35" spans="2:10" ht="15">
      <c r="B35" s="585" t="s">
        <v>229</v>
      </c>
      <c r="C35" s="579"/>
      <c r="D35" s="350">
        <f>'Crop Inv.'!F17</f>
        <v>0</v>
      </c>
      <c r="E35" s="305"/>
      <c r="F35" s="589" t="s">
        <v>230</v>
      </c>
      <c r="G35" s="589"/>
      <c r="H35" s="117"/>
      <c r="I35" s="305"/>
      <c r="J35" s="3"/>
    </row>
    <row r="36" spans="2:10" ht="15">
      <c r="B36" s="585" t="s">
        <v>231</v>
      </c>
      <c r="C36" s="579"/>
      <c r="D36" s="351">
        <f>'Crop Inv.'!K38</f>
        <v>0</v>
      </c>
      <c r="E36" s="305"/>
      <c r="F36" s="589" t="s">
        <v>232</v>
      </c>
      <c r="G36" s="589"/>
      <c r="H36" s="117"/>
      <c r="I36" s="305"/>
      <c r="J36" s="3"/>
    </row>
    <row r="37" spans="2:10" ht="15">
      <c r="B37" s="585" t="s">
        <v>233</v>
      </c>
      <c r="C37" s="579"/>
      <c r="D37" s="350">
        <f>'Crop Inv.'!F38</f>
        <v>0</v>
      </c>
      <c r="E37" s="305"/>
      <c r="F37" s="589" t="s">
        <v>234</v>
      </c>
      <c r="G37" s="589"/>
      <c r="H37" s="117"/>
      <c r="I37" s="305"/>
      <c r="J37" s="3"/>
    </row>
    <row r="38" spans="2:10" ht="15.75">
      <c r="B38" s="586" t="s">
        <v>235</v>
      </c>
      <c r="C38" s="587"/>
      <c r="D38" s="229"/>
      <c r="E38" s="305"/>
      <c r="F38" s="346" t="s">
        <v>236</v>
      </c>
      <c r="G38" s="346"/>
      <c r="H38" s="347">
        <f>SUM(H34:H37)</f>
        <v>0</v>
      </c>
      <c r="I38" s="348" t="s">
        <v>237</v>
      </c>
      <c r="J38" s="3"/>
    </row>
    <row r="39" spans="2:10" ht="15.75">
      <c r="B39" s="577" t="s">
        <v>238</v>
      </c>
      <c r="C39" s="578"/>
      <c r="D39" s="266"/>
      <c r="E39" s="305"/>
      <c r="F39" s="346" t="s">
        <v>239</v>
      </c>
      <c r="G39" s="346"/>
      <c r="H39" s="227"/>
      <c r="I39" s="305"/>
      <c r="J39" s="3"/>
    </row>
    <row r="40" spans="2:10" ht="15">
      <c r="B40" s="1"/>
      <c r="C40" s="1"/>
      <c r="D40" s="220"/>
      <c r="E40" s="305"/>
      <c r="F40" s="589" t="s">
        <v>240</v>
      </c>
      <c r="G40" s="589"/>
      <c r="H40" s="197">
        <f>'Barn Equipment'!G20</f>
        <v>0</v>
      </c>
      <c r="I40" s="305"/>
      <c r="J40" s="3"/>
    </row>
    <row r="41" spans="2:10" ht="15.75">
      <c r="B41" s="219" t="s">
        <v>241</v>
      </c>
      <c r="C41" s="219"/>
      <c r="D41" s="198">
        <f>SUM(D22+D26-D27+D29-D30+D31-D32+D34-D35+D36-D37+D39)</f>
        <v>0</v>
      </c>
      <c r="E41" s="348" t="s">
        <v>242</v>
      </c>
      <c r="F41" s="589" t="s">
        <v>243</v>
      </c>
      <c r="G41" s="589"/>
      <c r="H41" s="197">
        <f>Machinery!K29</f>
        <v>0</v>
      </c>
      <c r="I41" s="305"/>
      <c r="J41" s="3"/>
    </row>
    <row r="42" spans="2:10" ht="15">
      <c r="B42" s="1"/>
      <c r="C42" s="1"/>
      <c r="D42" s="220"/>
      <c r="E42" s="305"/>
      <c r="F42" s="589" t="s">
        <v>244</v>
      </c>
      <c r="G42" s="589"/>
      <c r="H42" s="197">
        <f>'Land &amp; Bldgs.'!I26</f>
        <v>0</v>
      </c>
      <c r="I42" s="305"/>
      <c r="J42" s="3"/>
    </row>
    <row r="43" spans="2:10" ht="15">
      <c r="B43" s="1"/>
      <c r="C43" s="1"/>
      <c r="D43" s="220"/>
      <c r="E43" s="305"/>
      <c r="F43" s="589" t="s">
        <v>245</v>
      </c>
      <c r="G43" s="589"/>
      <c r="H43" s="197">
        <f>'Land &amp; Bldgs.'!I34</f>
        <v>0</v>
      </c>
      <c r="I43" s="305"/>
      <c r="J43" s="3"/>
    </row>
    <row r="44" spans="2:10" ht="15.75">
      <c r="B44" s="219" t="s">
        <v>246</v>
      </c>
      <c r="C44" s="219"/>
      <c r="D44" s="198">
        <f>SUM(H38+H31)</f>
        <v>0</v>
      </c>
      <c r="E44" s="305"/>
      <c r="F44" s="346" t="s">
        <v>247</v>
      </c>
      <c r="G44" s="346"/>
      <c r="H44" s="347">
        <f>SUM(H40:H43)</f>
        <v>0</v>
      </c>
      <c r="I44" s="348" t="s">
        <v>248</v>
      </c>
      <c r="J44" s="3"/>
    </row>
    <row r="45" spans="2:10" ht="15">
      <c r="B45" s="1"/>
      <c r="C45" s="1"/>
      <c r="D45" s="220"/>
      <c r="E45" s="305"/>
      <c r="F45" s="305"/>
      <c r="G45" s="305"/>
      <c r="H45" s="220"/>
      <c r="I45" s="305"/>
      <c r="J45" s="3"/>
    </row>
    <row r="46" spans="2:10" ht="15.75">
      <c r="B46" s="1"/>
      <c r="C46" s="1"/>
      <c r="D46" s="220"/>
      <c r="E46" s="305"/>
      <c r="F46" s="346" t="s">
        <v>249</v>
      </c>
      <c r="G46" s="352"/>
      <c r="H46" s="347">
        <f>SUM(H31+H38+H44)</f>
        <v>0</v>
      </c>
      <c r="I46" s="305"/>
      <c r="J46" s="3"/>
    </row>
    <row r="47" spans="2:10" ht="15">
      <c r="B47" s="1"/>
      <c r="C47" s="1"/>
      <c r="D47" s="220"/>
      <c r="E47" s="305"/>
      <c r="F47" s="353" t="s">
        <v>250</v>
      </c>
      <c r="G47" s="352"/>
      <c r="H47" s="198"/>
      <c r="I47" s="305"/>
      <c r="J47" s="9"/>
    </row>
    <row r="48" spans="2:10" ht="15.75">
      <c r="B48" s="1"/>
      <c r="C48" s="1"/>
      <c r="D48" s="305"/>
      <c r="E48" s="305"/>
      <c r="F48" s="346" t="s">
        <v>251</v>
      </c>
      <c r="G48" s="352"/>
      <c r="H48" s="347">
        <f>SUM(H46-H47)</f>
        <v>0</v>
      </c>
      <c r="I48" s="348" t="s">
        <v>252</v>
      </c>
      <c r="J48" s="3"/>
    </row>
    <row r="49" spans="2:10" ht="15">
      <c r="B49" s="1"/>
      <c r="C49" s="1"/>
      <c r="D49" s="305"/>
      <c r="E49" s="305"/>
      <c r="F49" s="305"/>
      <c r="G49" s="305"/>
      <c r="H49" s="220"/>
      <c r="I49" s="305"/>
      <c r="J49" s="3"/>
    </row>
    <row r="50" spans="2:10" ht="15.75">
      <c r="B50" s="132"/>
      <c r="C50" s="1"/>
      <c r="D50" s="305"/>
      <c r="E50" s="305"/>
      <c r="F50" s="346" t="s">
        <v>253</v>
      </c>
      <c r="G50" s="352"/>
      <c r="H50" s="347">
        <f>SUM(D41-H48)</f>
        <v>0</v>
      </c>
      <c r="I50" s="305"/>
      <c r="J50" s="3"/>
    </row>
    <row r="51" spans="2:10" ht="12.75">
      <c r="B51" s="3"/>
      <c r="C51" s="3"/>
      <c r="D51" s="3"/>
      <c r="E51" s="3"/>
      <c r="F51" s="3"/>
      <c r="G51" s="3"/>
      <c r="H51" s="4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  <row r="55" spans="2:10" ht="12.75">
      <c r="B55" s="3"/>
      <c r="C55" s="3"/>
      <c r="D55" s="3"/>
      <c r="E55" s="3"/>
      <c r="F55" s="3"/>
      <c r="G55" s="3"/>
      <c r="H55" s="3"/>
      <c r="I55" s="3"/>
      <c r="J55" s="3"/>
    </row>
    <row r="56" spans="2:10" ht="12.75">
      <c r="B56" s="3"/>
      <c r="C56" s="3"/>
      <c r="D56" s="3"/>
      <c r="E56" s="3"/>
      <c r="F56" s="3"/>
      <c r="G56" s="3"/>
      <c r="H56" s="3"/>
      <c r="I56" s="3"/>
      <c r="J56" s="3"/>
    </row>
    <row r="57" spans="2:10" ht="12.75">
      <c r="B57" s="3"/>
      <c r="C57" s="3"/>
      <c r="D57" s="3"/>
      <c r="E57" s="3"/>
      <c r="F57" s="3"/>
      <c r="G57" s="3"/>
      <c r="H57" s="3"/>
      <c r="I57" s="3"/>
      <c r="J57" s="3"/>
    </row>
    <row r="58" spans="2:10" ht="12.75">
      <c r="B58" s="3"/>
      <c r="C58" s="3"/>
      <c r="D58" s="3"/>
      <c r="E58" s="3"/>
      <c r="F58" s="3"/>
      <c r="G58" s="3"/>
      <c r="H58" s="3"/>
      <c r="I58" s="3"/>
      <c r="J58" s="3"/>
    </row>
    <row r="59" spans="2:10" ht="12.75">
      <c r="B59" s="3"/>
      <c r="C59" s="3"/>
      <c r="D59" s="3"/>
      <c r="E59" s="3"/>
      <c r="F59" s="3"/>
      <c r="G59" s="3"/>
      <c r="H59" s="3"/>
      <c r="I59" s="3"/>
      <c r="J59" s="3"/>
    </row>
    <row r="60" spans="2:10" ht="12.75">
      <c r="B60" s="3"/>
      <c r="C60" s="3"/>
      <c r="D60" s="3"/>
      <c r="E60" s="3"/>
      <c r="F60" s="3"/>
      <c r="G60" s="3"/>
      <c r="H60" s="3"/>
      <c r="I60" s="3"/>
      <c r="J60" s="3"/>
    </row>
    <row r="61" spans="2:10" ht="12.75"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3"/>
      <c r="C62" s="3"/>
      <c r="D62" s="3"/>
      <c r="E62" s="3"/>
      <c r="F62" s="3"/>
      <c r="G62" s="3"/>
      <c r="H62" s="3"/>
      <c r="I62" s="3"/>
      <c r="J62" s="3"/>
    </row>
    <row r="63" spans="2:10" ht="12.75">
      <c r="B63" s="3"/>
      <c r="C63" s="3"/>
      <c r="D63" s="3"/>
      <c r="E63" s="3"/>
      <c r="F63" s="3"/>
      <c r="G63" s="3"/>
      <c r="H63" s="3"/>
      <c r="I63" s="3"/>
      <c r="J63" s="3"/>
    </row>
    <row r="64" spans="2:10" ht="12.75">
      <c r="B64" s="3"/>
      <c r="C64" s="3"/>
      <c r="D64" s="3"/>
      <c r="E64" s="3"/>
      <c r="F64" s="3"/>
      <c r="G64" s="3"/>
      <c r="H64" s="3"/>
      <c r="I64" s="3"/>
      <c r="J64" s="3"/>
    </row>
    <row r="65" spans="2:10" ht="12.75">
      <c r="B65" s="3"/>
      <c r="C65" s="3"/>
      <c r="D65" s="3"/>
      <c r="E65" s="3"/>
      <c r="F65" s="3"/>
      <c r="G65" s="3"/>
      <c r="H65" s="3"/>
      <c r="I65" s="3"/>
      <c r="J65" s="3"/>
    </row>
    <row r="66" spans="2:10" ht="12.75">
      <c r="B66" s="3"/>
      <c r="C66" s="3"/>
      <c r="D66" s="3"/>
      <c r="E66" s="3"/>
      <c r="F66" s="3"/>
      <c r="G66" s="3"/>
      <c r="H66" s="3"/>
      <c r="I66" s="3"/>
      <c r="J66" s="3"/>
    </row>
    <row r="67" spans="2:10" ht="12.75">
      <c r="B67" s="3"/>
      <c r="C67" s="3"/>
      <c r="D67" s="3"/>
      <c r="E67" s="3"/>
      <c r="F67" s="3"/>
      <c r="G67" s="3"/>
      <c r="H67" s="3"/>
      <c r="I67" s="3"/>
      <c r="J67" s="3"/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  <row r="69" spans="2:10" ht="12.75">
      <c r="B69" s="3"/>
      <c r="C69" s="3"/>
      <c r="D69" s="3"/>
      <c r="E69" s="3"/>
      <c r="F69" s="3"/>
      <c r="G69" s="3"/>
      <c r="H69" s="3"/>
      <c r="I69" s="3"/>
      <c r="J69" s="3"/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  <row r="71" spans="2:10" ht="12.75">
      <c r="B71" s="3"/>
      <c r="C71" s="3"/>
      <c r="D71" s="3"/>
      <c r="E71" s="3"/>
      <c r="F71" s="3"/>
      <c r="G71" s="3"/>
      <c r="H71" s="3"/>
      <c r="I71" s="3"/>
      <c r="J71" s="3"/>
    </row>
    <row r="72" spans="2:10" ht="12.75">
      <c r="B72" s="3"/>
      <c r="C72" s="3"/>
      <c r="D72" s="3"/>
      <c r="E72" s="3"/>
      <c r="F72" s="3"/>
      <c r="G72" s="3"/>
      <c r="H72" s="3"/>
      <c r="I72" s="3"/>
      <c r="J72" s="3"/>
    </row>
    <row r="73" spans="2:10" ht="12.75">
      <c r="B73" s="3"/>
      <c r="C73" s="3"/>
      <c r="D73" s="3"/>
      <c r="E73" s="3"/>
      <c r="F73" s="3"/>
      <c r="G73" s="3"/>
      <c r="H73" s="3"/>
      <c r="I73" s="3"/>
      <c r="J73" s="3"/>
    </row>
    <row r="74" spans="2:10" ht="12.75">
      <c r="B74" s="3"/>
      <c r="C74" s="3"/>
      <c r="D74" s="3"/>
      <c r="E74" s="3"/>
      <c r="F74" s="3"/>
      <c r="G74" s="3"/>
      <c r="H74" s="3"/>
      <c r="I74" s="3"/>
      <c r="J74" s="3"/>
    </row>
    <row r="75" spans="2:10" ht="12.75">
      <c r="B75" s="3"/>
      <c r="C75" s="3"/>
      <c r="D75" s="3"/>
      <c r="E75" s="3"/>
      <c r="F75" s="3"/>
      <c r="G75" s="3"/>
      <c r="H75" s="3"/>
      <c r="I75" s="3"/>
      <c r="J75" s="3"/>
    </row>
    <row r="76" spans="2:10" ht="12.75">
      <c r="B76" s="3"/>
      <c r="C76" s="3"/>
      <c r="D76" s="3"/>
      <c r="E76" s="3"/>
      <c r="F76" s="3"/>
      <c r="G76" s="3"/>
      <c r="H76" s="3"/>
      <c r="I76" s="3"/>
      <c r="J76" s="3"/>
    </row>
    <row r="77" spans="2:10" ht="12.75">
      <c r="B77" s="3"/>
      <c r="C77" s="3"/>
      <c r="D77" s="3"/>
      <c r="E77" s="3"/>
      <c r="F77" s="3"/>
      <c r="G77" s="3"/>
      <c r="H77" s="3"/>
      <c r="I77" s="3"/>
      <c r="J77" s="3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12.75">
      <c r="B79" s="3"/>
      <c r="C79" s="3"/>
      <c r="D79" s="3"/>
      <c r="E79" s="3"/>
      <c r="F79" s="3"/>
      <c r="G79" s="3"/>
      <c r="H79" s="3"/>
      <c r="I79" s="3"/>
      <c r="J79" s="3"/>
    </row>
    <row r="80" spans="2:10" ht="12.75">
      <c r="B80" s="3"/>
      <c r="C80" s="3"/>
      <c r="D80" s="3"/>
      <c r="E80" s="3"/>
      <c r="F80" s="3"/>
      <c r="G80" s="3"/>
      <c r="H80" s="3"/>
      <c r="I80" s="3"/>
      <c r="J80" s="3"/>
    </row>
    <row r="81" spans="2:10" ht="12.75">
      <c r="B81" s="3"/>
      <c r="C81" s="3"/>
      <c r="D81" s="3"/>
      <c r="E81" s="3"/>
      <c r="F81" s="3"/>
      <c r="G81" s="3"/>
      <c r="H81" s="3"/>
      <c r="I81" s="3"/>
      <c r="J81" s="3"/>
    </row>
    <row r="82" spans="2:10" ht="12.75">
      <c r="B82" s="3"/>
      <c r="C82" s="3"/>
      <c r="D82" s="3"/>
      <c r="E82" s="3"/>
      <c r="F82" s="3"/>
      <c r="G82" s="3"/>
      <c r="H82" s="3"/>
      <c r="I82" s="3"/>
      <c r="J82" s="3"/>
    </row>
    <row r="83" spans="2:10" ht="12.75">
      <c r="B83" s="3"/>
      <c r="C83" s="3"/>
      <c r="D83" s="3"/>
      <c r="E83" s="3"/>
      <c r="F83" s="3"/>
      <c r="G83" s="3"/>
      <c r="H83" s="3"/>
      <c r="I83" s="3"/>
      <c r="J83" s="3"/>
    </row>
    <row r="84" spans="2:10" ht="12.75">
      <c r="B84" s="3"/>
      <c r="C84" s="3"/>
      <c r="D84" s="3"/>
      <c r="E84" s="3"/>
      <c r="F84" s="3"/>
      <c r="G84" s="3"/>
      <c r="H84" s="3"/>
      <c r="I84" s="3"/>
      <c r="J84" s="3"/>
    </row>
    <row r="85" spans="2:10" ht="12.75">
      <c r="B85" s="3"/>
      <c r="C85" s="3"/>
      <c r="D85" s="3"/>
      <c r="E85" s="3"/>
      <c r="F85" s="3"/>
      <c r="G85" s="3"/>
      <c r="H85" s="3"/>
      <c r="I85" s="3"/>
      <c r="J85" s="3"/>
    </row>
    <row r="86" spans="2:10" ht="12.75">
      <c r="B86" s="3"/>
      <c r="C86" s="3"/>
      <c r="D86" s="3"/>
      <c r="E86" s="3"/>
      <c r="F86" s="3"/>
      <c r="G86" s="3"/>
      <c r="H86" s="3"/>
      <c r="I86" s="3"/>
      <c r="J86" s="3"/>
    </row>
    <row r="87" spans="2:10" ht="12.75">
      <c r="B87" s="3"/>
      <c r="C87" s="3"/>
      <c r="D87" s="3"/>
      <c r="E87" s="3"/>
      <c r="F87" s="3"/>
      <c r="G87" s="3"/>
      <c r="H87" s="3"/>
      <c r="I87" s="3"/>
      <c r="J87" s="3"/>
    </row>
    <row r="88" spans="2:10" ht="12.75">
      <c r="B88" s="3"/>
      <c r="C88" s="3"/>
      <c r="D88" s="3"/>
      <c r="E88" s="3"/>
      <c r="F88" s="3"/>
      <c r="G88" s="3"/>
      <c r="H88" s="3"/>
      <c r="I88" s="3"/>
      <c r="J88" s="3"/>
    </row>
    <row r="89" spans="2:10" ht="12.75">
      <c r="B89" s="3"/>
      <c r="C89" s="3"/>
      <c r="D89" s="3"/>
      <c r="E89" s="3"/>
      <c r="F89" s="3"/>
      <c r="G89" s="3"/>
      <c r="H89" s="3"/>
      <c r="I89" s="3"/>
      <c r="J89" s="3"/>
    </row>
    <row r="90" spans="2:10" ht="12.75">
      <c r="B90" s="3"/>
      <c r="C90" s="3"/>
      <c r="D90" s="3"/>
      <c r="E90" s="3"/>
      <c r="F90" s="3"/>
      <c r="G90" s="3"/>
      <c r="H90" s="3"/>
      <c r="I90" s="3"/>
      <c r="J90" s="3"/>
    </row>
    <row r="91" spans="2:10" ht="12.75">
      <c r="B91" s="3"/>
      <c r="C91" s="3"/>
      <c r="D91" s="3"/>
      <c r="E91" s="3"/>
      <c r="F91" s="3"/>
      <c r="G91" s="3"/>
      <c r="H91" s="3"/>
      <c r="I91" s="3"/>
      <c r="J91" s="3"/>
    </row>
    <row r="92" spans="2:10" ht="12.75">
      <c r="B92" s="3"/>
      <c r="C92" s="3"/>
      <c r="D92" s="3"/>
      <c r="E92" s="3"/>
      <c r="F92" s="3"/>
      <c r="G92" s="3"/>
      <c r="H92" s="3"/>
      <c r="I92" s="3"/>
      <c r="J92" s="3"/>
    </row>
    <row r="93" spans="2:10" ht="12.75">
      <c r="B93" s="3"/>
      <c r="C93" s="3"/>
      <c r="D93" s="3"/>
      <c r="E93" s="3"/>
      <c r="F93" s="3"/>
      <c r="G93" s="3"/>
      <c r="H93" s="3"/>
      <c r="I93" s="3"/>
      <c r="J93" s="3"/>
    </row>
    <row r="94" spans="2:10" ht="12.75">
      <c r="B94" s="3"/>
      <c r="C94" s="3"/>
      <c r="D94" s="3"/>
      <c r="E94" s="3"/>
      <c r="F94" s="3"/>
      <c r="G94" s="3"/>
      <c r="H94" s="3"/>
      <c r="I94" s="3"/>
      <c r="J94" s="3"/>
    </row>
    <row r="95" spans="2:10" ht="12.75">
      <c r="B95" s="3"/>
      <c r="C95" s="3"/>
      <c r="D95" s="3"/>
      <c r="E95" s="3"/>
      <c r="F95" s="3"/>
      <c r="G95" s="3"/>
      <c r="H95" s="3"/>
      <c r="I95" s="3"/>
      <c r="J95" s="3"/>
    </row>
    <row r="96" spans="2:10" ht="12.75">
      <c r="B96" s="3"/>
      <c r="C96" s="3"/>
      <c r="D96" s="3"/>
      <c r="E96" s="3"/>
      <c r="F96" s="3"/>
      <c r="G96" s="3"/>
      <c r="H96" s="3"/>
      <c r="I96" s="3"/>
      <c r="J96" s="3"/>
    </row>
    <row r="97" spans="2:10" ht="12.75">
      <c r="B97" s="3"/>
      <c r="C97" s="3"/>
      <c r="D97" s="3"/>
      <c r="E97" s="3"/>
      <c r="F97" s="3"/>
      <c r="G97" s="3"/>
      <c r="H97" s="3"/>
      <c r="I97" s="3"/>
      <c r="J97" s="3"/>
    </row>
    <row r="98" spans="2:10" ht="12.75">
      <c r="B98" s="3"/>
      <c r="C98" s="3"/>
      <c r="D98" s="3"/>
      <c r="E98" s="3"/>
      <c r="F98" s="3"/>
      <c r="G98" s="3"/>
      <c r="H98" s="3"/>
      <c r="I98" s="3"/>
      <c r="J98" s="3"/>
    </row>
    <row r="99" spans="2:10" ht="12.75">
      <c r="B99" s="3"/>
      <c r="C99" s="3"/>
      <c r="D99" s="3"/>
      <c r="E99" s="3"/>
      <c r="F99" s="3"/>
      <c r="G99" s="3"/>
      <c r="H99" s="3"/>
      <c r="I99" s="3"/>
      <c r="J99" s="3"/>
    </row>
    <row r="100" spans="2:10" ht="12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2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2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2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2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2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2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2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2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2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2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2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2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2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2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2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2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2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2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2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2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2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2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2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2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2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2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2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2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2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2.75">
      <c r="B131" s="3"/>
      <c r="C131" s="3"/>
      <c r="D131" s="3"/>
      <c r="E131" s="3"/>
      <c r="F131" s="3"/>
      <c r="G131" s="3"/>
      <c r="H131" s="3"/>
      <c r="I131" s="3"/>
      <c r="J131" s="3"/>
    </row>
  </sheetData>
  <sheetProtection/>
  <printOptions/>
  <pageMargins left="0.75" right="0.75" top="1" bottom="1" header="0.5" footer="0.5"/>
  <pageSetup blackAndWhite="1" fitToHeight="1" fitToWidth="1" horizontalDpi="300" verticalDpi="300" orientation="portrait" scale="61" r:id="rId1"/>
  <headerFooter alignWithMargins="0">
    <oddFooter>&amp;C&amp;[Page 12
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1:S62"/>
  <sheetViews>
    <sheetView showGridLines="0" showZeros="0" zoomScalePageLayoutView="0" workbookViewId="0" topLeftCell="A1">
      <selection activeCell="H4" sqref="H4"/>
    </sheetView>
  </sheetViews>
  <sheetFormatPr defaultColWidth="9.140625" defaultRowHeight="12.75"/>
  <cols>
    <col min="1" max="1" width="1.57421875" style="0" customWidth="1"/>
    <col min="2" max="2" width="16.421875" style="0" customWidth="1"/>
    <col min="3" max="16" width="12.140625" style="0" customWidth="1"/>
  </cols>
  <sheetData>
    <row r="1" spans="2:19" ht="15.75">
      <c r="B1" s="1"/>
      <c r="C1" s="1"/>
      <c r="D1" s="14" t="s">
        <v>254</v>
      </c>
      <c r="E1" s="1"/>
      <c r="F1" s="1"/>
      <c r="G1" s="1"/>
      <c r="H1" s="175" t="s">
        <v>255</v>
      </c>
      <c r="I1" s="175" t="s">
        <v>495</v>
      </c>
      <c r="J1" s="175"/>
      <c r="K1" s="175" t="s">
        <v>256</v>
      </c>
      <c r="L1" s="354" t="s">
        <v>496</v>
      </c>
      <c r="M1" s="175"/>
      <c r="N1" s="1"/>
      <c r="O1" s="1" t="s">
        <v>257</v>
      </c>
      <c r="P1" s="1">
        <f>'Land &amp; Bldgs.'!I12+'Leased prop.'!F36</f>
        <v>0</v>
      </c>
      <c r="Q1" s="3"/>
      <c r="R1" s="3"/>
      <c r="S1" s="3"/>
    </row>
    <row r="2" spans="2:19" ht="1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3"/>
      <c r="R2" s="3"/>
      <c r="S2" s="3"/>
    </row>
    <row r="3" spans="2:19" ht="15.75">
      <c r="B3" s="109"/>
      <c r="C3" s="138" t="s">
        <v>258</v>
      </c>
      <c r="D3" s="190"/>
      <c r="E3" s="355"/>
      <c r="F3" s="138" t="s">
        <v>259</v>
      </c>
      <c r="G3" s="190"/>
      <c r="H3" s="158"/>
      <c r="I3" s="138" t="s">
        <v>260</v>
      </c>
      <c r="J3" s="158"/>
      <c r="K3" s="190"/>
      <c r="L3" s="356" t="s">
        <v>261</v>
      </c>
      <c r="M3" s="158"/>
      <c r="N3" s="290"/>
      <c r="O3" s="356" t="s">
        <v>262</v>
      </c>
      <c r="P3" s="223"/>
      <c r="Q3" s="12"/>
      <c r="R3" s="9"/>
      <c r="S3" s="3"/>
    </row>
    <row r="4" spans="2:19" ht="15">
      <c r="B4" s="127" t="s">
        <v>263</v>
      </c>
      <c r="C4" s="107"/>
      <c r="D4" s="107" t="s">
        <v>264</v>
      </c>
      <c r="E4" s="357" t="s">
        <v>74</v>
      </c>
      <c r="F4" s="107" t="s">
        <v>21</v>
      </c>
      <c r="G4" s="107" t="s">
        <v>265</v>
      </c>
      <c r="H4" s="107" t="s">
        <v>7</v>
      </c>
      <c r="I4" s="107" t="s">
        <v>266</v>
      </c>
      <c r="J4" s="107" t="s">
        <v>267</v>
      </c>
      <c r="K4" s="107" t="s">
        <v>21</v>
      </c>
      <c r="L4" s="107" t="s">
        <v>264</v>
      </c>
      <c r="M4" s="107" t="s">
        <v>74</v>
      </c>
      <c r="N4" s="107" t="s">
        <v>21</v>
      </c>
      <c r="O4" s="107" t="s">
        <v>264</v>
      </c>
      <c r="P4" s="107" t="s">
        <v>74</v>
      </c>
      <c r="Q4" s="3"/>
      <c r="R4" s="3"/>
      <c r="S4" s="3"/>
    </row>
    <row r="5" spans="2:19" ht="15.75" thickBot="1">
      <c r="B5" s="147"/>
      <c r="C5" s="110" t="s">
        <v>268</v>
      </c>
      <c r="D5" s="110" t="s">
        <v>41</v>
      </c>
      <c r="E5" s="358" t="s">
        <v>269</v>
      </c>
      <c r="F5" s="110" t="s">
        <v>6</v>
      </c>
      <c r="G5" s="110" t="s">
        <v>270</v>
      </c>
      <c r="H5" s="110" t="s">
        <v>268</v>
      </c>
      <c r="I5" s="110" t="s">
        <v>45</v>
      </c>
      <c r="J5" s="110" t="s">
        <v>271</v>
      </c>
      <c r="K5" s="110" t="s">
        <v>268</v>
      </c>
      <c r="L5" s="110" t="s">
        <v>41</v>
      </c>
      <c r="M5" s="191"/>
      <c r="N5" s="110" t="s">
        <v>268</v>
      </c>
      <c r="O5" s="110" t="s">
        <v>41</v>
      </c>
      <c r="P5" s="110"/>
      <c r="Q5" s="3"/>
      <c r="R5" s="3"/>
      <c r="S5" s="3"/>
    </row>
    <row r="6" spans="2:19" ht="15.75" customHeight="1" thickTop="1">
      <c r="B6" s="359">
        <f>'Income State.'!C9</f>
        <v>0</v>
      </c>
      <c r="C6" s="360">
        <f>'Crop Inv.'!H7</f>
        <v>1</v>
      </c>
      <c r="D6" s="360">
        <f>'Crop Inv.'!J7</f>
        <v>0</v>
      </c>
      <c r="E6" s="361">
        <f>SUM(C6*D6)</f>
        <v>0</v>
      </c>
      <c r="F6" s="116"/>
      <c r="G6" s="116"/>
      <c r="H6" s="362">
        <f>SUM(F6*G6)</f>
        <v>0</v>
      </c>
      <c r="I6" s="116"/>
      <c r="J6" s="116"/>
      <c r="K6" s="117"/>
      <c r="L6" s="217"/>
      <c r="M6" s="197">
        <f>SUM(K6*L6)</f>
        <v>0</v>
      </c>
      <c r="N6" s="197">
        <f>SUM(C6+H6-I6-J6-K6)</f>
        <v>1</v>
      </c>
      <c r="O6" s="217"/>
      <c r="P6" s="197">
        <f>SUM(N6*O6)</f>
        <v>0</v>
      </c>
      <c r="Q6" s="3"/>
      <c r="R6" s="3"/>
      <c r="S6" s="3"/>
    </row>
    <row r="7" spans="2:19" ht="15.75" customHeight="1">
      <c r="B7" s="359">
        <f>'Income State.'!C10</f>
        <v>0</v>
      </c>
      <c r="C7" s="360">
        <f>'Crop Inv.'!H8</f>
        <v>0</v>
      </c>
      <c r="D7" s="360">
        <f>'Crop Inv.'!J8</f>
        <v>0</v>
      </c>
      <c r="E7" s="361">
        <f aca="true" t="shared" si="0" ref="E7:E15">SUM(C7*D7)</f>
        <v>0</v>
      </c>
      <c r="F7" s="116"/>
      <c r="G7" s="116"/>
      <c r="H7" s="362">
        <f aca="true" t="shared" si="1" ref="H7:H15">SUM(F7*G7)</f>
        <v>0</v>
      </c>
      <c r="I7" s="116"/>
      <c r="J7" s="116"/>
      <c r="K7" s="117"/>
      <c r="L7" s="217"/>
      <c r="M7" s="197">
        <f aca="true" t="shared" si="2" ref="M7:M15">SUM(K7*L7)</f>
        <v>0</v>
      </c>
      <c r="N7" s="197">
        <f>SUM(C7+H7-I7-J7-K7)</f>
        <v>0</v>
      </c>
      <c r="O7" s="217"/>
      <c r="P7" s="197">
        <f>SUM(N7*O7)</f>
        <v>0</v>
      </c>
      <c r="Q7" s="3"/>
      <c r="R7" s="3"/>
      <c r="S7" s="3"/>
    </row>
    <row r="8" spans="2:19" ht="15.75" customHeight="1">
      <c r="B8" s="359">
        <f>'Income State.'!C11</f>
        <v>0</v>
      </c>
      <c r="C8" s="360">
        <f>'Crop Inv.'!H9</f>
        <v>0</v>
      </c>
      <c r="D8" s="360">
        <f>'Crop Inv.'!J9</f>
        <v>0</v>
      </c>
      <c r="E8" s="361">
        <f t="shared" si="0"/>
        <v>0</v>
      </c>
      <c r="F8" s="116"/>
      <c r="G8" s="116"/>
      <c r="H8" s="362">
        <f t="shared" si="1"/>
        <v>0</v>
      </c>
      <c r="I8" s="116"/>
      <c r="J8" s="116"/>
      <c r="K8" s="117"/>
      <c r="L8" s="217"/>
      <c r="M8" s="197">
        <f t="shared" si="2"/>
        <v>0</v>
      </c>
      <c r="N8" s="197">
        <f aca="true" t="shared" si="3" ref="N8:N15">SUM(C8+H8-I8-J8-K8)</f>
        <v>0</v>
      </c>
      <c r="O8" s="217"/>
      <c r="P8" s="197">
        <f aca="true" t="shared" si="4" ref="P8:P15">SUM(N8*O8)</f>
        <v>0</v>
      </c>
      <c r="Q8" s="3"/>
      <c r="R8" s="3"/>
      <c r="S8" s="3"/>
    </row>
    <row r="9" spans="2:19" ht="15.75" customHeight="1">
      <c r="B9" s="359">
        <f>'Income State.'!C12</f>
        <v>0</v>
      </c>
      <c r="C9" s="360">
        <f>'Crop Inv.'!H10</f>
        <v>0</v>
      </c>
      <c r="D9" s="360">
        <f>'Crop Inv.'!J10</f>
        <v>0</v>
      </c>
      <c r="E9" s="361">
        <f t="shared" si="0"/>
        <v>0</v>
      </c>
      <c r="F9" s="116"/>
      <c r="G9" s="116"/>
      <c r="H9" s="362">
        <f t="shared" si="1"/>
        <v>0</v>
      </c>
      <c r="I9" s="116"/>
      <c r="J9" s="116"/>
      <c r="K9" s="117"/>
      <c r="L9" s="217"/>
      <c r="M9" s="197">
        <f t="shared" si="2"/>
        <v>0</v>
      </c>
      <c r="N9" s="197">
        <f t="shared" si="3"/>
        <v>0</v>
      </c>
      <c r="O9" s="217"/>
      <c r="P9" s="197">
        <f t="shared" si="4"/>
        <v>0</v>
      </c>
      <c r="Q9" s="3"/>
      <c r="R9" s="3"/>
      <c r="S9" s="3"/>
    </row>
    <row r="10" spans="2:19" ht="15.75" customHeight="1">
      <c r="B10" s="359">
        <f>'Income State.'!C13</f>
        <v>0</v>
      </c>
      <c r="C10" s="360">
        <f>'Crop Inv.'!H11</f>
        <v>0</v>
      </c>
      <c r="D10" s="360">
        <f>'Crop Inv.'!J11</f>
        <v>0</v>
      </c>
      <c r="E10" s="361">
        <f t="shared" si="0"/>
        <v>0</v>
      </c>
      <c r="F10" s="116"/>
      <c r="G10" s="116"/>
      <c r="H10" s="362">
        <f t="shared" si="1"/>
        <v>0</v>
      </c>
      <c r="I10" s="116"/>
      <c r="J10" s="116"/>
      <c r="K10" s="117"/>
      <c r="L10" s="217"/>
      <c r="M10" s="197">
        <f t="shared" si="2"/>
        <v>0</v>
      </c>
      <c r="N10" s="197">
        <f t="shared" si="3"/>
        <v>0</v>
      </c>
      <c r="O10" s="217"/>
      <c r="P10" s="197">
        <f t="shared" si="4"/>
        <v>0</v>
      </c>
      <c r="Q10" s="3"/>
      <c r="R10" s="3"/>
      <c r="S10" s="3"/>
    </row>
    <row r="11" spans="2:19" ht="15.75" customHeight="1">
      <c r="B11" s="359">
        <f>'Income State.'!C14</f>
        <v>0</v>
      </c>
      <c r="C11" s="360">
        <f>'Crop Inv.'!H12</f>
        <v>0</v>
      </c>
      <c r="D11" s="360">
        <f>'Crop Inv.'!J12</f>
        <v>0</v>
      </c>
      <c r="E11" s="361">
        <f t="shared" si="0"/>
        <v>0</v>
      </c>
      <c r="F11" s="116"/>
      <c r="G11" s="116"/>
      <c r="H11" s="362">
        <f t="shared" si="1"/>
        <v>0</v>
      </c>
      <c r="I11" s="116"/>
      <c r="J11" s="116"/>
      <c r="K11" s="117"/>
      <c r="L11" s="217"/>
      <c r="M11" s="197">
        <f t="shared" si="2"/>
        <v>0</v>
      </c>
      <c r="N11" s="197">
        <f t="shared" si="3"/>
        <v>0</v>
      </c>
      <c r="O11" s="217"/>
      <c r="P11" s="197">
        <f t="shared" si="4"/>
        <v>0</v>
      </c>
      <c r="Q11" s="3"/>
      <c r="R11" s="3"/>
      <c r="S11" s="3"/>
    </row>
    <row r="12" spans="2:19" ht="15.75" customHeight="1">
      <c r="B12" s="359">
        <f>'Income State.'!C15</f>
        <v>0</v>
      </c>
      <c r="C12" s="360">
        <f>'Crop Inv.'!H13</f>
        <v>0</v>
      </c>
      <c r="D12" s="360">
        <f>'Crop Inv.'!J13</f>
        <v>0</v>
      </c>
      <c r="E12" s="361">
        <f t="shared" si="0"/>
        <v>0</v>
      </c>
      <c r="F12" s="116"/>
      <c r="G12" s="116"/>
      <c r="H12" s="362">
        <f t="shared" si="1"/>
        <v>0</v>
      </c>
      <c r="I12" s="116"/>
      <c r="J12" s="116"/>
      <c r="K12" s="117"/>
      <c r="L12" s="217"/>
      <c r="M12" s="197">
        <f t="shared" si="2"/>
        <v>0</v>
      </c>
      <c r="N12" s="197">
        <f t="shared" si="3"/>
        <v>0</v>
      </c>
      <c r="O12" s="217"/>
      <c r="P12" s="197">
        <f t="shared" si="4"/>
        <v>0</v>
      </c>
      <c r="Q12" s="3"/>
      <c r="R12" s="3"/>
      <c r="S12" s="3"/>
    </row>
    <row r="13" spans="2:19" ht="15.75" customHeight="1">
      <c r="B13" s="359">
        <f>'Income State.'!C16</f>
        <v>0</v>
      </c>
      <c r="C13" s="360">
        <f>'Crop Inv.'!H14</f>
        <v>0</v>
      </c>
      <c r="D13" s="360">
        <f>'Crop Inv.'!J14</f>
        <v>0</v>
      </c>
      <c r="E13" s="361">
        <f t="shared" si="0"/>
        <v>0</v>
      </c>
      <c r="F13" s="116"/>
      <c r="G13" s="116"/>
      <c r="H13" s="362">
        <f t="shared" si="1"/>
        <v>0</v>
      </c>
      <c r="I13" s="116"/>
      <c r="J13" s="116"/>
      <c r="K13" s="117"/>
      <c r="L13" s="217"/>
      <c r="M13" s="197">
        <f t="shared" si="2"/>
        <v>0</v>
      </c>
      <c r="N13" s="197">
        <f t="shared" si="3"/>
        <v>0</v>
      </c>
      <c r="O13" s="217"/>
      <c r="P13" s="197">
        <f t="shared" si="4"/>
        <v>0</v>
      </c>
      <c r="Q13" s="3"/>
      <c r="R13" s="3"/>
      <c r="S13" s="3"/>
    </row>
    <row r="14" spans="2:19" ht="15.75" customHeight="1">
      <c r="B14" s="359">
        <f>'Income State.'!C17</f>
        <v>0</v>
      </c>
      <c r="C14" s="360">
        <f>'Crop Inv.'!H15</f>
        <v>0</v>
      </c>
      <c r="D14" s="360">
        <f>'Crop Inv.'!J15</f>
        <v>0</v>
      </c>
      <c r="E14" s="361">
        <f t="shared" si="0"/>
        <v>0</v>
      </c>
      <c r="F14" s="116"/>
      <c r="G14" s="116"/>
      <c r="H14" s="362">
        <f t="shared" si="1"/>
        <v>0</v>
      </c>
      <c r="I14" s="116"/>
      <c r="J14" s="116"/>
      <c r="K14" s="117"/>
      <c r="L14" s="217"/>
      <c r="M14" s="197">
        <f t="shared" si="2"/>
        <v>0</v>
      </c>
      <c r="N14" s="197">
        <f t="shared" si="3"/>
        <v>0</v>
      </c>
      <c r="O14" s="217"/>
      <c r="P14" s="197">
        <f t="shared" si="4"/>
        <v>0</v>
      </c>
      <c r="Q14" s="3"/>
      <c r="R14" s="3"/>
      <c r="S14" s="3"/>
    </row>
    <row r="15" spans="2:19" ht="15.75" customHeight="1">
      <c r="B15" s="359">
        <f>'Income State.'!C18</f>
        <v>0</v>
      </c>
      <c r="C15" s="360">
        <f>'Crop Inv.'!H16</f>
        <v>0</v>
      </c>
      <c r="D15" s="360">
        <f>'Crop Inv.'!J16</f>
        <v>0</v>
      </c>
      <c r="E15" s="361">
        <f t="shared" si="0"/>
        <v>0</v>
      </c>
      <c r="F15" s="116"/>
      <c r="G15" s="116"/>
      <c r="H15" s="362">
        <f t="shared" si="1"/>
        <v>0</v>
      </c>
      <c r="I15" s="116"/>
      <c r="J15" s="116"/>
      <c r="K15" s="117"/>
      <c r="L15" s="217"/>
      <c r="M15" s="197">
        <f t="shared" si="2"/>
        <v>0</v>
      </c>
      <c r="N15" s="197">
        <f t="shared" si="3"/>
        <v>0</v>
      </c>
      <c r="O15" s="217"/>
      <c r="P15" s="197">
        <f t="shared" si="4"/>
        <v>0</v>
      </c>
      <c r="Q15" s="3"/>
      <c r="R15" s="3"/>
      <c r="S15" s="3"/>
    </row>
    <row r="16" spans="2:19" ht="15">
      <c r="B16" s="170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220"/>
      <c r="N16" s="164"/>
      <c r="O16" s="164"/>
      <c r="P16" s="220"/>
      <c r="Q16" s="3"/>
      <c r="R16" s="3"/>
      <c r="S16" s="3"/>
    </row>
    <row r="17" spans="2:19" ht="15.75" customHeight="1">
      <c r="B17" s="315" t="s">
        <v>74</v>
      </c>
      <c r="C17" s="150"/>
      <c r="D17" s="150"/>
      <c r="E17" s="120">
        <f>SUM(E6:E15)</f>
        <v>0</v>
      </c>
      <c r="F17" s="363">
        <f>SUM(F6:F15)</f>
        <v>0</v>
      </c>
      <c r="G17" s="150"/>
      <c r="H17" s="150"/>
      <c r="I17" s="150"/>
      <c r="J17" s="150"/>
      <c r="K17" s="150"/>
      <c r="L17" s="150"/>
      <c r="M17" s="198">
        <f>SUM(M6:M15)</f>
        <v>0</v>
      </c>
      <c r="N17" s="150"/>
      <c r="O17" s="150"/>
      <c r="P17" s="198">
        <f>SUM(P6:P15)</f>
        <v>0</v>
      </c>
      <c r="Q17" s="3"/>
      <c r="R17" s="3"/>
      <c r="S17" s="3"/>
    </row>
    <row r="18" spans="2:19" ht="15"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3"/>
      <c r="R18" s="3"/>
      <c r="S18" s="3"/>
    </row>
    <row r="19" spans="2:19" ht="15.75">
      <c r="B19" s="14" t="s">
        <v>272</v>
      </c>
      <c r="C19" s="1"/>
      <c r="D19" s="1"/>
      <c r="E19" s="1"/>
      <c r="F19" s="1"/>
      <c r="G19" s="1"/>
      <c r="H19" s="364" t="s">
        <v>255</v>
      </c>
      <c r="I19" s="364" t="str">
        <f>I1</f>
        <v>Jan. 1, 20017</v>
      </c>
      <c r="J19" s="364"/>
      <c r="K19" s="364" t="s">
        <v>256</v>
      </c>
      <c r="L19" s="364" t="str">
        <f>L1</f>
        <v>Dec. 31, 2017</v>
      </c>
      <c r="M19" s="364"/>
      <c r="N19" s="1"/>
      <c r="O19" s="1"/>
      <c r="P19" s="1"/>
      <c r="Q19" s="3"/>
      <c r="R19" s="3"/>
      <c r="S19" s="3"/>
    </row>
    <row r="20" spans="2:19" ht="15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70"/>
      <c r="P20" s="170"/>
      <c r="Q20" s="3"/>
      <c r="R20" s="3"/>
      <c r="S20" s="3"/>
    </row>
    <row r="21" spans="2:19" ht="15">
      <c r="B21" s="135" t="s">
        <v>263</v>
      </c>
      <c r="C21" s="181"/>
      <c r="D21" s="107" t="s">
        <v>6</v>
      </c>
      <c r="E21" s="190" t="s">
        <v>273</v>
      </c>
      <c r="F21" s="158"/>
      <c r="G21" s="190" t="s">
        <v>274</v>
      </c>
      <c r="H21" s="158"/>
      <c r="I21" s="190" t="s">
        <v>275</v>
      </c>
      <c r="J21" s="158"/>
      <c r="K21" s="190" t="s">
        <v>276</v>
      </c>
      <c r="L21" s="158"/>
      <c r="M21" s="190" t="s">
        <v>277</v>
      </c>
      <c r="N21" s="158"/>
      <c r="O21" s="170"/>
      <c r="P21" s="170"/>
      <c r="Q21" s="3"/>
      <c r="R21" s="3"/>
      <c r="S21" s="3"/>
    </row>
    <row r="22" spans="2:19" ht="15.75" thickBot="1">
      <c r="B22" s="145"/>
      <c r="C22" s="191"/>
      <c r="D22" s="110"/>
      <c r="E22" s="110" t="s">
        <v>494</v>
      </c>
      <c r="F22" s="110" t="s">
        <v>7</v>
      </c>
      <c r="G22" s="110" t="s">
        <v>494</v>
      </c>
      <c r="H22" s="110" t="s">
        <v>7</v>
      </c>
      <c r="I22" s="110" t="s">
        <v>494</v>
      </c>
      <c r="J22" s="110" t="s">
        <v>7</v>
      </c>
      <c r="K22" s="110" t="s">
        <v>494</v>
      </c>
      <c r="L22" s="110" t="s">
        <v>7</v>
      </c>
      <c r="M22" s="110" t="s">
        <v>494</v>
      </c>
      <c r="N22" s="110" t="s">
        <v>7</v>
      </c>
      <c r="O22" s="150"/>
      <c r="P22" s="150"/>
      <c r="Q22" s="3"/>
      <c r="R22" s="3"/>
      <c r="S22" s="3"/>
    </row>
    <row r="23" spans="2:19" ht="15.75" customHeight="1" thickTop="1">
      <c r="B23" s="365">
        <f aca="true" t="shared" si="5" ref="B23:B31">B6</f>
        <v>0</v>
      </c>
      <c r="C23" s="366"/>
      <c r="D23" s="362">
        <f aca="true" t="shared" si="6" ref="D23:D31">F6</f>
        <v>0</v>
      </c>
      <c r="E23" s="116"/>
      <c r="F23" s="197">
        <f>E23*D23</f>
        <v>0</v>
      </c>
      <c r="G23" s="116"/>
      <c r="H23" s="197">
        <f>G23*D23</f>
        <v>0</v>
      </c>
      <c r="I23" s="116"/>
      <c r="J23" s="197">
        <f>I23*D23</f>
        <v>0</v>
      </c>
      <c r="K23" s="116"/>
      <c r="L23" s="197">
        <f>D23*K23</f>
        <v>0</v>
      </c>
      <c r="M23" s="116"/>
      <c r="N23" s="197">
        <f>D23*M23</f>
        <v>0</v>
      </c>
      <c r="O23" s="287"/>
      <c r="P23" s="170"/>
      <c r="Q23" s="3"/>
      <c r="R23" s="3"/>
      <c r="S23" s="3"/>
    </row>
    <row r="24" spans="2:19" ht="15.75" customHeight="1">
      <c r="B24" s="365">
        <f t="shared" si="5"/>
        <v>0</v>
      </c>
      <c r="C24" s="366"/>
      <c r="D24" s="362">
        <f t="shared" si="6"/>
        <v>0</v>
      </c>
      <c r="E24" s="116"/>
      <c r="F24" s="197">
        <f aca="true" t="shared" si="7" ref="F24:F31">E24*D24</f>
        <v>0</v>
      </c>
      <c r="G24" s="116"/>
      <c r="H24" s="197">
        <f aca="true" t="shared" si="8" ref="H24:H31">G24*D24</f>
        <v>0</v>
      </c>
      <c r="I24" s="116"/>
      <c r="J24" s="197">
        <f aca="true" t="shared" si="9" ref="J24:J31">I24*D24</f>
        <v>0</v>
      </c>
      <c r="K24" s="116"/>
      <c r="L24" s="197">
        <f aca="true" t="shared" si="10" ref="L24:L31">D24*K24</f>
        <v>0</v>
      </c>
      <c r="M24" s="116"/>
      <c r="N24" s="197">
        <f aca="true" t="shared" si="11" ref="N24:N31">D24*M24</f>
        <v>0</v>
      </c>
      <c r="O24" s="287"/>
      <c r="P24" s="68"/>
      <c r="Q24" s="3"/>
      <c r="R24" s="3"/>
      <c r="S24" s="3"/>
    </row>
    <row r="25" spans="2:19" ht="15.75" customHeight="1">
      <c r="B25" s="365">
        <f t="shared" si="5"/>
        <v>0</v>
      </c>
      <c r="C25" s="366"/>
      <c r="D25" s="362">
        <f t="shared" si="6"/>
        <v>0</v>
      </c>
      <c r="E25" s="116"/>
      <c r="F25" s="197">
        <f t="shared" si="7"/>
        <v>0</v>
      </c>
      <c r="G25" s="116"/>
      <c r="H25" s="197">
        <f t="shared" si="8"/>
        <v>0</v>
      </c>
      <c r="I25" s="116"/>
      <c r="J25" s="197">
        <f t="shared" si="9"/>
        <v>0</v>
      </c>
      <c r="K25" s="116"/>
      <c r="L25" s="197">
        <f t="shared" si="10"/>
        <v>0</v>
      </c>
      <c r="M25" s="116"/>
      <c r="N25" s="197">
        <f t="shared" si="11"/>
        <v>0</v>
      </c>
      <c r="O25" s="287"/>
      <c r="P25" s="170"/>
      <c r="Q25" s="3"/>
      <c r="R25" s="3"/>
      <c r="S25" s="3"/>
    </row>
    <row r="26" spans="2:19" ht="15.75" customHeight="1">
      <c r="B26" s="365">
        <f t="shared" si="5"/>
        <v>0</v>
      </c>
      <c r="C26" s="366"/>
      <c r="D26" s="362">
        <f t="shared" si="6"/>
        <v>0</v>
      </c>
      <c r="E26" s="116"/>
      <c r="F26" s="197">
        <f t="shared" si="7"/>
        <v>0</v>
      </c>
      <c r="G26" s="116"/>
      <c r="H26" s="197">
        <f t="shared" si="8"/>
        <v>0</v>
      </c>
      <c r="I26" s="116"/>
      <c r="J26" s="197">
        <f t="shared" si="9"/>
        <v>0</v>
      </c>
      <c r="K26" s="116"/>
      <c r="L26" s="197">
        <f t="shared" si="10"/>
        <v>0</v>
      </c>
      <c r="M26" s="116"/>
      <c r="N26" s="197">
        <f t="shared" si="11"/>
        <v>0</v>
      </c>
      <c r="O26" s="287"/>
      <c r="P26" s="170"/>
      <c r="Q26" s="3"/>
      <c r="R26" s="3"/>
      <c r="S26" s="3"/>
    </row>
    <row r="27" spans="2:19" ht="15.75" customHeight="1">
      <c r="B27" s="365">
        <f t="shared" si="5"/>
        <v>0</v>
      </c>
      <c r="C27" s="366"/>
      <c r="D27" s="362">
        <f t="shared" si="6"/>
        <v>0</v>
      </c>
      <c r="E27" s="116"/>
      <c r="F27" s="197">
        <f t="shared" si="7"/>
        <v>0</v>
      </c>
      <c r="G27" s="116"/>
      <c r="H27" s="197">
        <f t="shared" si="8"/>
        <v>0</v>
      </c>
      <c r="I27" s="116"/>
      <c r="J27" s="197">
        <f t="shared" si="9"/>
        <v>0</v>
      </c>
      <c r="K27" s="116"/>
      <c r="L27" s="197">
        <f t="shared" si="10"/>
        <v>0</v>
      </c>
      <c r="M27" s="116"/>
      <c r="N27" s="197">
        <f t="shared" si="11"/>
        <v>0</v>
      </c>
      <c r="O27" s="287"/>
      <c r="P27" s="170"/>
      <c r="Q27" s="3"/>
      <c r="R27" s="3"/>
      <c r="S27" s="3"/>
    </row>
    <row r="28" spans="2:19" ht="15.75" customHeight="1">
      <c r="B28" s="365">
        <f t="shared" si="5"/>
        <v>0</v>
      </c>
      <c r="C28" s="366"/>
      <c r="D28" s="362">
        <f t="shared" si="6"/>
        <v>0</v>
      </c>
      <c r="E28" s="116"/>
      <c r="F28" s="197">
        <f t="shared" si="7"/>
        <v>0</v>
      </c>
      <c r="G28" s="116"/>
      <c r="H28" s="197">
        <f t="shared" si="8"/>
        <v>0</v>
      </c>
      <c r="I28" s="116"/>
      <c r="J28" s="197">
        <f t="shared" si="9"/>
        <v>0</v>
      </c>
      <c r="K28" s="116"/>
      <c r="L28" s="197">
        <f t="shared" si="10"/>
        <v>0</v>
      </c>
      <c r="M28" s="116"/>
      <c r="N28" s="197">
        <f t="shared" si="11"/>
        <v>0</v>
      </c>
      <c r="O28" s="287"/>
      <c r="P28" s="170"/>
      <c r="Q28" s="3"/>
      <c r="R28" s="3"/>
      <c r="S28" s="3"/>
    </row>
    <row r="29" spans="2:19" ht="15.75" customHeight="1">
      <c r="B29" s="365">
        <f t="shared" si="5"/>
        <v>0</v>
      </c>
      <c r="C29" s="366"/>
      <c r="D29" s="362">
        <f t="shared" si="6"/>
        <v>0</v>
      </c>
      <c r="E29" s="116"/>
      <c r="F29" s="197">
        <f t="shared" si="7"/>
        <v>0</v>
      </c>
      <c r="G29" s="116"/>
      <c r="H29" s="197">
        <f t="shared" si="8"/>
        <v>0</v>
      </c>
      <c r="I29" s="116"/>
      <c r="J29" s="197">
        <f t="shared" si="9"/>
        <v>0</v>
      </c>
      <c r="K29" s="116"/>
      <c r="L29" s="197">
        <f t="shared" si="10"/>
        <v>0</v>
      </c>
      <c r="M29" s="116"/>
      <c r="N29" s="197">
        <f t="shared" si="11"/>
        <v>0</v>
      </c>
      <c r="O29" s="287"/>
      <c r="P29" s="170"/>
      <c r="Q29" s="3"/>
      <c r="R29" s="3"/>
      <c r="S29" s="3"/>
    </row>
    <row r="30" spans="2:19" ht="15.75" customHeight="1">
      <c r="B30" s="365">
        <f t="shared" si="5"/>
        <v>0</v>
      </c>
      <c r="C30" s="366"/>
      <c r="D30" s="362">
        <f t="shared" si="6"/>
        <v>0</v>
      </c>
      <c r="E30" s="116"/>
      <c r="F30" s="197">
        <f t="shared" si="7"/>
        <v>0</v>
      </c>
      <c r="G30" s="116"/>
      <c r="H30" s="197">
        <f t="shared" si="8"/>
        <v>0</v>
      </c>
      <c r="I30" s="116"/>
      <c r="J30" s="197">
        <f t="shared" si="9"/>
        <v>0</v>
      </c>
      <c r="K30" s="116"/>
      <c r="L30" s="197">
        <f t="shared" si="10"/>
        <v>0</v>
      </c>
      <c r="M30" s="116"/>
      <c r="N30" s="197">
        <f t="shared" si="11"/>
        <v>0</v>
      </c>
      <c r="O30" s="287"/>
      <c r="P30" s="170"/>
      <c r="Q30" s="3"/>
      <c r="R30" s="3"/>
      <c r="S30" s="3"/>
    </row>
    <row r="31" spans="2:19" ht="15.75" customHeight="1">
      <c r="B31" s="365">
        <f t="shared" si="5"/>
        <v>0</v>
      </c>
      <c r="C31" s="366"/>
      <c r="D31" s="362">
        <f t="shared" si="6"/>
        <v>0</v>
      </c>
      <c r="E31" s="116"/>
      <c r="F31" s="197">
        <f t="shared" si="7"/>
        <v>0</v>
      </c>
      <c r="G31" s="116"/>
      <c r="H31" s="197">
        <f t="shared" si="8"/>
        <v>0</v>
      </c>
      <c r="I31" s="116"/>
      <c r="J31" s="197">
        <f t="shared" si="9"/>
        <v>0</v>
      </c>
      <c r="K31" s="116"/>
      <c r="L31" s="197">
        <f t="shared" si="10"/>
        <v>0</v>
      </c>
      <c r="M31" s="116"/>
      <c r="N31" s="197">
        <f t="shared" si="11"/>
        <v>0</v>
      </c>
      <c r="O31" s="287"/>
      <c r="P31" s="170"/>
      <c r="Q31" s="3"/>
      <c r="R31" s="3"/>
      <c r="S31" s="3"/>
    </row>
    <row r="32" spans="2:19" ht="15.75" customHeight="1">
      <c r="B32" s="170"/>
      <c r="C32" s="150"/>
      <c r="D32" s="150"/>
      <c r="E32" s="150"/>
      <c r="F32" s="248"/>
      <c r="G32" s="150"/>
      <c r="H32" s="248"/>
      <c r="I32" s="150"/>
      <c r="J32" s="248"/>
      <c r="K32" s="150"/>
      <c r="L32" s="248"/>
      <c r="M32" s="150"/>
      <c r="N32" s="248"/>
      <c r="O32" s="287"/>
      <c r="P32" s="170"/>
      <c r="Q32" s="9"/>
      <c r="R32" s="9"/>
      <c r="S32" s="9"/>
    </row>
    <row r="33" spans="2:19" ht="15.75" customHeight="1">
      <c r="B33" s="222" t="s">
        <v>74</v>
      </c>
      <c r="C33" s="150"/>
      <c r="D33" s="120">
        <f>SUM(D23:D31)</f>
        <v>0</v>
      </c>
      <c r="E33" s="150"/>
      <c r="F33" s="120">
        <f>SUM(F23:F31)</f>
        <v>0</v>
      </c>
      <c r="G33" s="150"/>
      <c r="H33" s="120">
        <f>SUM(H23:H31)</f>
        <v>0</v>
      </c>
      <c r="I33" s="150"/>
      <c r="J33" s="120">
        <f>SUM(J23:J31)</f>
        <v>0</v>
      </c>
      <c r="K33" s="150"/>
      <c r="L33" s="120">
        <f>SUM(L23:L31)</f>
        <v>0</v>
      </c>
      <c r="M33" s="150"/>
      <c r="N33" s="120">
        <f>SUM(N23:N31)</f>
        <v>0</v>
      </c>
      <c r="O33" s="287"/>
      <c r="P33" s="170"/>
      <c r="Q33" s="9"/>
      <c r="R33" s="9"/>
      <c r="S33" s="9"/>
    </row>
    <row r="34" spans="2:19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2:19" ht="12.75"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9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2:19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3:19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3:19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3:19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</sheetData>
  <sheetProtection/>
  <printOptions horizontalCentered="1" verticalCentered="1"/>
  <pageMargins left="0.75" right="0.75" top="1" bottom="1" header="0.5" footer="0.5"/>
  <pageSetup blackAndWhite="1" fitToHeight="1" fitToWidth="1" horizontalDpi="300" verticalDpi="300" orientation="landscape" scale="66" r:id="rId1"/>
  <headerFooter alignWithMargins="0">
    <oddFooter>&amp;C&amp;[Page 13&amp;R&amp;D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Z85"/>
  <sheetViews>
    <sheetView showGridLines="0" zoomScalePageLayoutView="0" workbookViewId="0" topLeftCell="A1">
      <selection activeCell="E2" sqref="E2"/>
    </sheetView>
  </sheetViews>
  <sheetFormatPr defaultColWidth="9.140625" defaultRowHeight="12.75"/>
  <cols>
    <col min="1" max="1" width="1.8515625" style="0" customWidth="1"/>
    <col min="2" max="2" width="16.00390625" style="0" customWidth="1"/>
    <col min="3" max="3" width="5.421875" style="0" customWidth="1"/>
    <col min="4" max="4" width="21.7109375" style="0" bestFit="1" customWidth="1"/>
    <col min="5" max="14" width="13.7109375" style="0" customWidth="1"/>
    <col min="15" max="15" width="16.8515625" style="0" customWidth="1"/>
    <col min="16" max="16" width="13.57421875" style="0" customWidth="1"/>
  </cols>
  <sheetData>
    <row r="1" spans="2:16" ht="15.75">
      <c r="B1" s="1"/>
      <c r="C1" s="1"/>
      <c r="D1" s="1"/>
      <c r="E1" s="1"/>
      <c r="F1" s="14" t="s">
        <v>278</v>
      </c>
      <c r="G1" s="1"/>
      <c r="H1" s="1"/>
      <c r="I1" s="1"/>
      <c r="J1" s="1"/>
      <c r="K1" s="1"/>
      <c r="L1" s="1"/>
      <c r="M1" s="1"/>
      <c r="N1" s="367"/>
      <c r="O1" s="1"/>
      <c r="P1" s="1"/>
    </row>
    <row r="2" spans="2:16" ht="15.75">
      <c r="B2" s="175" t="s">
        <v>3</v>
      </c>
      <c r="C2" s="314"/>
      <c r="D2" s="314">
        <f>'Title page'!C28</f>
        <v>43100</v>
      </c>
      <c r="E2" s="237"/>
      <c r="F2" s="372"/>
      <c r="G2" s="1"/>
      <c r="H2" s="1"/>
      <c r="I2" s="1"/>
      <c r="J2" s="1"/>
      <c r="K2" s="1"/>
      <c r="L2" s="1"/>
      <c r="M2" s="1"/>
      <c r="N2" s="367"/>
      <c r="O2" s="1"/>
      <c r="P2" s="1"/>
    </row>
    <row r="3" spans="2:16" ht="15">
      <c r="B3" s="134"/>
      <c r="C3" s="134"/>
      <c r="D3" s="134"/>
      <c r="E3" s="134"/>
      <c r="F3" s="134"/>
      <c r="G3" s="134"/>
      <c r="H3" s="134"/>
      <c r="I3" s="134"/>
      <c r="J3" s="368"/>
      <c r="K3" s="134"/>
      <c r="L3" s="134"/>
      <c r="M3" s="134"/>
      <c r="N3" s="134"/>
      <c r="O3" s="134"/>
      <c r="P3" s="134"/>
    </row>
    <row r="4" spans="2:16" ht="15.75">
      <c r="B4" s="135"/>
      <c r="C4" s="213" t="s">
        <v>279</v>
      </c>
      <c r="D4" s="214"/>
      <c r="E4" s="131"/>
      <c r="F4" s="190"/>
      <c r="G4" s="190"/>
      <c r="H4" s="190"/>
      <c r="I4" s="190"/>
      <c r="J4" s="190"/>
      <c r="K4" s="190"/>
      <c r="L4" s="190"/>
      <c r="M4" s="190"/>
      <c r="N4" s="137" t="s">
        <v>280</v>
      </c>
      <c r="O4" s="190"/>
      <c r="P4" s="158"/>
    </row>
    <row r="5" spans="2:16" ht="15.75">
      <c r="B5" s="369" t="s">
        <v>13</v>
      </c>
      <c r="C5" s="216" t="s">
        <v>281</v>
      </c>
      <c r="D5" s="108" t="s">
        <v>264</v>
      </c>
      <c r="E5" s="108" t="s">
        <v>7</v>
      </c>
      <c r="F5" s="127" t="s">
        <v>21</v>
      </c>
      <c r="G5" s="108" t="s">
        <v>282</v>
      </c>
      <c r="H5" s="369" t="s">
        <v>283</v>
      </c>
      <c r="I5" s="136"/>
      <c r="J5" s="127" t="s">
        <v>21</v>
      </c>
      <c r="K5" s="108" t="s">
        <v>282</v>
      </c>
      <c r="L5" s="137" t="s">
        <v>284</v>
      </c>
      <c r="M5" s="190"/>
      <c r="N5" s="127" t="s">
        <v>21</v>
      </c>
      <c r="O5" s="107" t="s">
        <v>264</v>
      </c>
      <c r="P5" s="181"/>
    </row>
    <row r="6" spans="2:16" ht="15.75" thickBot="1">
      <c r="B6" s="145" t="s">
        <v>184</v>
      </c>
      <c r="C6" s="145"/>
      <c r="D6" s="111" t="s">
        <v>25</v>
      </c>
      <c r="E6" s="146"/>
      <c r="F6" s="147" t="s">
        <v>285</v>
      </c>
      <c r="G6" s="111" t="s">
        <v>286</v>
      </c>
      <c r="H6" s="147" t="s">
        <v>287</v>
      </c>
      <c r="I6" s="111" t="s">
        <v>54</v>
      </c>
      <c r="J6" s="147" t="s">
        <v>288</v>
      </c>
      <c r="K6" s="111" t="s">
        <v>289</v>
      </c>
      <c r="L6" s="282" t="s">
        <v>287</v>
      </c>
      <c r="M6" s="111" t="s">
        <v>290</v>
      </c>
      <c r="N6" s="147" t="s">
        <v>25</v>
      </c>
      <c r="O6" s="110" t="s">
        <v>25</v>
      </c>
      <c r="P6" s="110" t="s">
        <v>7</v>
      </c>
    </row>
    <row r="7" spans="2:16" ht="15.75" thickTop="1">
      <c r="B7" s="370" t="str">
        <f>'Lvstk.Inv.'!B9</f>
        <v>Cows</v>
      </c>
      <c r="C7" s="362">
        <f>'Lvstk.Inv.'!H9</f>
        <v>0</v>
      </c>
      <c r="D7" s="362">
        <f>'Lvstk.Inv.'!I9</f>
        <v>0</v>
      </c>
      <c r="E7" s="197">
        <f>C7*D7</f>
        <v>0</v>
      </c>
      <c r="F7" s="116"/>
      <c r="G7" s="116"/>
      <c r="H7" s="116"/>
      <c r="I7" s="117"/>
      <c r="J7" s="116"/>
      <c r="K7" s="116"/>
      <c r="L7" s="116"/>
      <c r="M7" s="117"/>
      <c r="N7" s="362">
        <f>C7+F7+G7+H7-J7-K7-L7</f>
        <v>0</v>
      </c>
      <c r="O7" s="117"/>
      <c r="P7" s="197">
        <f>N7*O7</f>
        <v>0</v>
      </c>
    </row>
    <row r="8" spans="2:16" ht="15">
      <c r="B8" s="370" t="str">
        <f>'Lvstk.Inv.'!B10</f>
        <v>Bred Heifers</v>
      </c>
      <c r="C8" s="362">
        <f>'Lvstk.Inv.'!H10</f>
        <v>0</v>
      </c>
      <c r="D8" s="362">
        <f>'Lvstk.Inv.'!I10</f>
        <v>0</v>
      </c>
      <c r="E8" s="197">
        <f aca="true" t="shared" si="0" ref="E8:E15">C8*D8</f>
        <v>0</v>
      </c>
      <c r="F8" s="116"/>
      <c r="G8" s="116"/>
      <c r="H8" s="116"/>
      <c r="I8" s="117"/>
      <c r="J8" s="116"/>
      <c r="K8" s="116"/>
      <c r="L8" s="116"/>
      <c r="M8" s="117"/>
      <c r="N8" s="362">
        <f aca="true" t="shared" si="1" ref="N8:N15">C8+F8+G8+H8-J8-K8-L8</f>
        <v>0</v>
      </c>
      <c r="O8" s="117"/>
      <c r="P8" s="197">
        <f aca="true" t="shared" si="2" ref="P8:P15">N8*O8</f>
        <v>0</v>
      </c>
    </row>
    <row r="9" spans="2:16" ht="15">
      <c r="B9" s="370" t="str">
        <f>'Lvstk.Inv.'!B11</f>
        <v>Open Heifers</v>
      </c>
      <c r="C9" s="362">
        <f>'Lvstk.Inv.'!H11</f>
        <v>0</v>
      </c>
      <c r="D9" s="362">
        <f>'Lvstk.Inv.'!I11</f>
        <v>0</v>
      </c>
      <c r="E9" s="197">
        <f t="shared" si="0"/>
        <v>0</v>
      </c>
      <c r="F9" s="116"/>
      <c r="G9" s="116"/>
      <c r="H9" s="116"/>
      <c r="I9" s="117"/>
      <c r="J9" s="116"/>
      <c r="K9" s="116"/>
      <c r="L9" s="116"/>
      <c r="M9" s="117"/>
      <c r="N9" s="362">
        <f t="shared" si="1"/>
        <v>0</v>
      </c>
      <c r="O9" s="117"/>
      <c r="P9" s="197">
        <f t="shared" si="2"/>
        <v>0</v>
      </c>
    </row>
    <row r="10" spans="2:16" ht="15">
      <c r="B10" s="370" t="str">
        <f>'Lvstk.Inv.'!B12</f>
        <v>Calves</v>
      </c>
      <c r="C10" s="362">
        <f>'Lvstk.Inv.'!H12</f>
        <v>0</v>
      </c>
      <c r="D10" s="362">
        <f>'Lvstk.Inv.'!I12</f>
        <v>0</v>
      </c>
      <c r="E10" s="197">
        <f t="shared" si="0"/>
        <v>0</v>
      </c>
      <c r="F10" s="116"/>
      <c r="G10" s="116"/>
      <c r="H10" s="116"/>
      <c r="I10" s="117"/>
      <c r="J10" s="116"/>
      <c r="K10" s="116"/>
      <c r="L10" s="116"/>
      <c r="M10" s="117"/>
      <c r="N10" s="362">
        <f t="shared" si="1"/>
        <v>0</v>
      </c>
      <c r="O10" s="117"/>
      <c r="P10" s="197">
        <f t="shared" si="2"/>
        <v>0</v>
      </c>
    </row>
    <row r="11" spans="2:16" ht="15">
      <c r="B11" s="370" t="str">
        <f>'Lvstk.Inv.'!B13</f>
        <v>Bull</v>
      </c>
      <c r="C11" s="362">
        <f>'Lvstk.Inv.'!H13</f>
        <v>0</v>
      </c>
      <c r="D11" s="362">
        <f>'Lvstk.Inv.'!I13</f>
        <v>0</v>
      </c>
      <c r="E11" s="197">
        <f t="shared" si="0"/>
        <v>0</v>
      </c>
      <c r="F11" s="116"/>
      <c r="G11" s="116"/>
      <c r="H11" s="116"/>
      <c r="I11" s="117"/>
      <c r="J11" s="116"/>
      <c r="K11" s="116"/>
      <c r="L11" s="116"/>
      <c r="M11" s="117"/>
      <c r="N11" s="362">
        <f t="shared" si="1"/>
        <v>0</v>
      </c>
      <c r="O11" s="117"/>
      <c r="P11" s="197">
        <f t="shared" si="2"/>
        <v>0</v>
      </c>
    </row>
    <row r="12" spans="2:16" ht="15">
      <c r="B12" s="370">
        <f>'Lvstk.Inv.'!B14</f>
        <v>0</v>
      </c>
      <c r="C12" s="362">
        <f>'Lvstk.Inv.'!H14</f>
        <v>0</v>
      </c>
      <c r="D12" s="362">
        <f>'Lvstk.Inv.'!I14</f>
        <v>0</v>
      </c>
      <c r="E12" s="197">
        <f t="shared" si="0"/>
        <v>0</v>
      </c>
      <c r="F12" s="116"/>
      <c r="G12" s="116"/>
      <c r="H12" s="116"/>
      <c r="I12" s="117"/>
      <c r="J12" s="116"/>
      <c r="K12" s="116"/>
      <c r="L12" s="116"/>
      <c r="M12" s="117"/>
      <c r="N12" s="362">
        <f t="shared" si="1"/>
        <v>0</v>
      </c>
      <c r="O12" s="117"/>
      <c r="P12" s="197">
        <f t="shared" si="2"/>
        <v>0</v>
      </c>
    </row>
    <row r="13" spans="2:16" ht="15">
      <c r="B13" s="370">
        <f>'Lvstk.Inv.'!B15</f>
        <v>0</v>
      </c>
      <c r="C13" s="362">
        <f>'Lvstk.Inv.'!H15</f>
        <v>0</v>
      </c>
      <c r="D13" s="362">
        <f>'Lvstk.Inv.'!I15</f>
        <v>0</v>
      </c>
      <c r="E13" s="197">
        <f t="shared" si="0"/>
        <v>0</v>
      </c>
      <c r="F13" s="116"/>
      <c r="G13" s="116"/>
      <c r="H13" s="116"/>
      <c r="I13" s="117"/>
      <c r="J13" s="116"/>
      <c r="K13" s="116"/>
      <c r="L13" s="116"/>
      <c r="M13" s="117"/>
      <c r="N13" s="362">
        <f t="shared" si="1"/>
        <v>0</v>
      </c>
      <c r="O13" s="117"/>
      <c r="P13" s="197">
        <f t="shared" si="2"/>
        <v>0</v>
      </c>
    </row>
    <row r="14" spans="2:16" ht="15">
      <c r="B14" s="370">
        <f>'Lvstk.Inv.'!B16</f>
        <v>0</v>
      </c>
      <c r="C14" s="362">
        <f>'Lvstk.Inv.'!H16</f>
        <v>0</v>
      </c>
      <c r="D14" s="362">
        <f>'Lvstk.Inv.'!I16</f>
        <v>0</v>
      </c>
      <c r="E14" s="197">
        <f t="shared" si="0"/>
        <v>0</v>
      </c>
      <c r="F14" s="116"/>
      <c r="G14" s="116"/>
      <c r="H14" s="116"/>
      <c r="I14" s="117"/>
      <c r="J14" s="116"/>
      <c r="K14" s="116"/>
      <c r="L14" s="116"/>
      <c r="M14" s="117"/>
      <c r="N14" s="362">
        <f t="shared" si="1"/>
        <v>0</v>
      </c>
      <c r="O14" s="117"/>
      <c r="P14" s="197">
        <f t="shared" si="2"/>
        <v>0</v>
      </c>
    </row>
    <row r="15" spans="2:16" ht="15">
      <c r="B15" s="370">
        <f>'Lvstk.Inv.'!B17</f>
        <v>0</v>
      </c>
      <c r="C15" s="362">
        <f>'Lvstk.Inv.'!H17</f>
        <v>0</v>
      </c>
      <c r="D15" s="362">
        <f>'Lvstk.Inv.'!I17</f>
        <v>0</v>
      </c>
      <c r="E15" s="197">
        <f t="shared" si="0"/>
        <v>0</v>
      </c>
      <c r="F15" s="116"/>
      <c r="G15" s="116"/>
      <c r="H15" s="116"/>
      <c r="I15" s="117"/>
      <c r="J15" s="116"/>
      <c r="K15" s="116"/>
      <c r="L15" s="116"/>
      <c r="M15" s="117"/>
      <c r="N15" s="362">
        <f t="shared" si="1"/>
        <v>0</v>
      </c>
      <c r="O15" s="117"/>
      <c r="P15" s="197">
        <f t="shared" si="2"/>
        <v>0</v>
      </c>
    </row>
    <row r="16" spans="2:16" ht="15">
      <c r="B16" s="1"/>
      <c r="C16" s="164"/>
      <c r="D16" s="164"/>
      <c r="E16" s="220"/>
      <c r="F16" s="164"/>
      <c r="G16" s="164"/>
      <c r="H16" s="164"/>
      <c r="I16" s="220"/>
      <c r="J16" s="164"/>
      <c r="K16" s="164"/>
      <c r="L16" s="164"/>
      <c r="M16" s="220"/>
      <c r="N16" s="164"/>
      <c r="O16" s="220"/>
      <c r="P16" s="220"/>
    </row>
    <row r="17" spans="2:20" ht="15.75">
      <c r="B17" s="222" t="s">
        <v>74</v>
      </c>
      <c r="C17" s="120">
        <f>SUM(C7:C16)</f>
        <v>0</v>
      </c>
      <c r="D17" s="363"/>
      <c r="E17" s="198">
        <f aca="true" t="shared" si="3" ref="E17:P17">SUM(E7:E16)</f>
        <v>0</v>
      </c>
      <c r="F17" s="120">
        <f t="shared" si="3"/>
        <v>0</v>
      </c>
      <c r="G17" s="120">
        <f t="shared" si="3"/>
        <v>0</v>
      </c>
      <c r="H17" s="120">
        <f t="shared" si="3"/>
        <v>0</v>
      </c>
      <c r="I17" s="198">
        <f t="shared" si="3"/>
        <v>0</v>
      </c>
      <c r="J17" s="120">
        <f t="shared" si="3"/>
        <v>0</v>
      </c>
      <c r="K17" s="120">
        <f t="shared" si="3"/>
        <v>0</v>
      </c>
      <c r="L17" s="120">
        <f t="shared" si="3"/>
        <v>0</v>
      </c>
      <c r="M17" s="198">
        <f t="shared" si="3"/>
        <v>0</v>
      </c>
      <c r="N17" s="120">
        <f t="shared" si="3"/>
        <v>0</v>
      </c>
      <c r="O17" s="198"/>
      <c r="P17" s="198">
        <f t="shared" si="3"/>
        <v>0</v>
      </c>
      <c r="Q17" s="9"/>
      <c r="R17" s="9"/>
      <c r="S17" s="9"/>
      <c r="T17" s="9"/>
    </row>
    <row r="18" spans="2:17" ht="15"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1"/>
    </row>
    <row r="19" spans="2:16" ht="15.75">
      <c r="B19" s="222" t="s">
        <v>187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</row>
    <row r="20" spans="2:16" ht="15">
      <c r="B20" s="370" t="str">
        <f>'Lvstk.Inv.'!B21</f>
        <v>Calves</v>
      </c>
      <c r="C20" s="362">
        <f>'Lvstk.Inv.'!H21</f>
        <v>0</v>
      </c>
      <c r="D20" s="362">
        <f>'Lvstk.Inv.'!I21</f>
        <v>0</v>
      </c>
      <c r="E20" s="362">
        <f>SUM(C20*D20)</f>
        <v>0</v>
      </c>
      <c r="F20" s="116"/>
      <c r="G20" s="116"/>
      <c r="H20" s="116"/>
      <c r="I20" s="117"/>
      <c r="J20" s="116"/>
      <c r="K20" s="116"/>
      <c r="L20" s="116"/>
      <c r="M20" s="116"/>
      <c r="N20" s="362">
        <f>C20+F20+G20+H20-J20-K20-L20</f>
        <v>0</v>
      </c>
      <c r="O20" s="116"/>
      <c r="P20" s="362">
        <f>N20*O20</f>
        <v>0</v>
      </c>
    </row>
    <row r="21" spans="2:16" ht="15">
      <c r="B21" s="370" t="str">
        <f>'Lvstk.Inv.'!B22</f>
        <v>Cull cows</v>
      </c>
      <c r="C21" s="362">
        <f>'Lvstk.Inv.'!H22</f>
        <v>0</v>
      </c>
      <c r="D21" s="362">
        <f>'Lvstk.Inv.'!I22</f>
        <v>0</v>
      </c>
      <c r="E21" s="362">
        <f>SUM(C21*D21)</f>
        <v>0</v>
      </c>
      <c r="F21" s="116"/>
      <c r="G21" s="116"/>
      <c r="H21" s="116"/>
      <c r="I21" s="117"/>
      <c r="J21" s="116"/>
      <c r="K21" s="116"/>
      <c r="L21" s="116"/>
      <c r="M21" s="116"/>
      <c r="N21" s="362">
        <f>C21+F21+G21+H21-J21-K21-L21</f>
        <v>0</v>
      </c>
      <c r="O21" s="116"/>
      <c r="P21" s="362">
        <f>N21*O21</f>
        <v>0</v>
      </c>
    </row>
    <row r="22" spans="2:16" ht="15">
      <c r="B22" s="370">
        <f>'Lvstk.Inv.'!B23</f>
        <v>0</v>
      </c>
      <c r="C22" s="362">
        <f>'Lvstk.Inv.'!H23</f>
        <v>0</v>
      </c>
      <c r="D22" s="362">
        <f>'Lvstk.Inv.'!I23</f>
        <v>0</v>
      </c>
      <c r="E22" s="362">
        <f>SUM(C22*D22)</f>
        <v>0</v>
      </c>
      <c r="F22" s="116"/>
      <c r="G22" s="116"/>
      <c r="H22" s="116"/>
      <c r="I22" s="117"/>
      <c r="J22" s="116"/>
      <c r="K22" s="116"/>
      <c r="L22" s="116"/>
      <c r="M22" s="116"/>
      <c r="N22" s="362">
        <f>C22+F22+G22+H22-J22-K22-L22</f>
        <v>0</v>
      </c>
      <c r="O22" s="116"/>
      <c r="P22" s="362">
        <f>N22*O22</f>
        <v>0</v>
      </c>
    </row>
    <row r="23" spans="2:16" ht="15">
      <c r="B23" s="370">
        <f>'Lvstk.Inv.'!B24</f>
        <v>0</v>
      </c>
      <c r="C23" s="362">
        <f>'Lvstk.Inv.'!H24</f>
        <v>0</v>
      </c>
      <c r="D23" s="362">
        <f>'Lvstk.Inv.'!I24</f>
        <v>0</v>
      </c>
      <c r="E23" s="362">
        <f>SUM(C23*D23)</f>
        <v>0</v>
      </c>
      <c r="F23" s="116"/>
      <c r="G23" s="116"/>
      <c r="H23" s="116"/>
      <c r="I23" s="117"/>
      <c r="J23" s="116"/>
      <c r="K23" s="116"/>
      <c r="L23" s="116"/>
      <c r="M23" s="116"/>
      <c r="N23" s="362">
        <f>C23+F23+G23+H23-J23-K23-L23</f>
        <v>0</v>
      </c>
      <c r="O23" s="116"/>
      <c r="P23" s="362">
        <f>N23*O23</f>
        <v>0</v>
      </c>
    </row>
    <row r="24" spans="2:16" ht="15">
      <c r="B24" s="370">
        <f>'Lvstk.Inv.'!B25</f>
        <v>0</v>
      </c>
      <c r="C24" s="362">
        <f>'Lvstk.Inv.'!H25</f>
        <v>0</v>
      </c>
      <c r="D24" s="362">
        <f>'Lvstk.Inv.'!I25</f>
        <v>0</v>
      </c>
      <c r="E24" s="362">
        <f>SUM(C24*D24)</f>
        <v>0</v>
      </c>
      <c r="F24" s="116"/>
      <c r="G24" s="116"/>
      <c r="H24" s="116"/>
      <c r="I24" s="117"/>
      <c r="J24" s="116"/>
      <c r="K24" s="116"/>
      <c r="L24" s="116"/>
      <c r="M24" s="116"/>
      <c r="N24" s="362">
        <f>C24+F24+G24+H24-J24-K24-L24</f>
        <v>0</v>
      </c>
      <c r="O24" s="116"/>
      <c r="P24" s="362">
        <f>N24*O24</f>
        <v>0</v>
      </c>
    </row>
    <row r="25" spans="2:16" ht="15">
      <c r="B25" s="170"/>
      <c r="C25" s="150"/>
      <c r="D25" s="150"/>
      <c r="E25" s="150"/>
      <c r="F25" s="150"/>
      <c r="G25" s="150"/>
      <c r="H25" s="150"/>
      <c r="I25" s="371"/>
      <c r="J25" s="150"/>
      <c r="K25" s="150"/>
      <c r="L25" s="150"/>
      <c r="M25" s="150"/>
      <c r="N25" s="150"/>
      <c r="O25" s="150"/>
      <c r="P25" s="150"/>
    </row>
    <row r="26" spans="2:19" ht="15.75">
      <c r="B26" s="222" t="s">
        <v>74</v>
      </c>
      <c r="C26" s="120">
        <f>SUM(C20:C25)</f>
        <v>0</v>
      </c>
      <c r="D26" s="363"/>
      <c r="E26" s="120">
        <f aca="true" t="shared" si="4" ref="E26:P26">SUM(E20:E25)</f>
        <v>0</v>
      </c>
      <c r="F26" s="120">
        <f t="shared" si="4"/>
        <v>0</v>
      </c>
      <c r="G26" s="120">
        <f t="shared" si="4"/>
        <v>0</v>
      </c>
      <c r="H26" s="120">
        <f t="shared" si="4"/>
        <v>0</v>
      </c>
      <c r="I26" s="198">
        <f>SUM(I20:I25)</f>
        <v>0</v>
      </c>
      <c r="J26" s="120">
        <f t="shared" si="4"/>
        <v>0</v>
      </c>
      <c r="K26" s="120">
        <f t="shared" si="4"/>
        <v>0</v>
      </c>
      <c r="L26" s="120">
        <f t="shared" si="4"/>
        <v>0</v>
      </c>
      <c r="M26" s="120">
        <f t="shared" si="4"/>
        <v>0</v>
      </c>
      <c r="N26" s="120">
        <f t="shared" si="4"/>
        <v>0</v>
      </c>
      <c r="O26" s="363"/>
      <c r="P26" s="120">
        <f t="shared" si="4"/>
        <v>0</v>
      </c>
      <c r="Q26" s="9"/>
      <c r="R26" s="9"/>
      <c r="S26" s="9"/>
    </row>
    <row r="27" spans="2:16" ht="1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ht="1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ht="1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ht="1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ht="1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ht="1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26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16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t="15">
      <c r="B38" s="1"/>
      <c r="C38" s="3"/>
      <c r="D38" s="3"/>
      <c r="E38" s="3"/>
      <c r="F38" s="3"/>
      <c r="G38" s="3"/>
      <c r="H38" s="3"/>
      <c r="I38" s="1"/>
      <c r="J38" s="1"/>
      <c r="K38" s="3"/>
      <c r="L38" s="3"/>
      <c r="M38" s="3"/>
      <c r="N38" s="3"/>
      <c r="O38" s="3"/>
      <c r="P38" s="3"/>
    </row>
    <row r="39" spans="2:16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t="12.75">
      <c r="B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3:16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16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6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3:16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  <row r="69" spans="2:10" ht="12.75">
      <c r="B69" s="3"/>
      <c r="C69" s="3"/>
      <c r="D69" s="3"/>
      <c r="E69" s="3"/>
      <c r="F69" s="3"/>
      <c r="G69" s="3"/>
      <c r="H69" s="3"/>
      <c r="I69" s="3"/>
      <c r="J69" s="3"/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  <row r="71" spans="2:10" ht="12.75">
      <c r="B71" s="3"/>
      <c r="C71" s="3"/>
      <c r="D71" s="3"/>
      <c r="E71" s="3"/>
      <c r="F71" s="3"/>
      <c r="G71" s="3"/>
      <c r="H71" s="3"/>
      <c r="I71" s="3"/>
      <c r="J71" s="3"/>
    </row>
    <row r="72" spans="2:10" ht="12.75">
      <c r="B72" s="3"/>
      <c r="C72" s="3"/>
      <c r="D72" s="3"/>
      <c r="E72" s="3"/>
      <c r="F72" s="3"/>
      <c r="G72" s="3"/>
      <c r="H72" s="3"/>
      <c r="I72" s="3"/>
      <c r="J72" s="3"/>
    </row>
    <row r="73" spans="2:10" ht="12.75">
      <c r="B73" s="3"/>
      <c r="C73" s="3"/>
      <c r="D73" s="3"/>
      <c r="E73" s="3"/>
      <c r="F73" s="3"/>
      <c r="G73" s="3"/>
      <c r="H73" s="3"/>
      <c r="I73" s="3"/>
      <c r="J73" s="3"/>
    </row>
    <row r="74" spans="2:10" ht="12.75">
      <c r="B74" s="3"/>
      <c r="C74" s="3"/>
      <c r="D74" s="3"/>
      <c r="E74" s="3"/>
      <c r="F74" s="3"/>
      <c r="G74" s="3"/>
      <c r="H74" s="3"/>
      <c r="I74" s="3"/>
      <c r="J74" s="3"/>
    </row>
    <row r="75" spans="2:10" ht="12.75">
      <c r="B75" s="3"/>
      <c r="C75" s="3"/>
      <c r="D75" s="3"/>
      <c r="E75" s="3"/>
      <c r="F75" s="3"/>
      <c r="G75" s="3"/>
      <c r="H75" s="3"/>
      <c r="I75" s="3"/>
      <c r="J75" s="3"/>
    </row>
    <row r="76" spans="2:10" ht="12.75">
      <c r="B76" s="3"/>
      <c r="C76" s="3"/>
      <c r="D76" s="3"/>
      <c r="E76" s="3"/>
      <c r="F76" s="3"/>
      <c r="G76" s="3"/>
      <c r="H76" s="3"/>
      <c r="I76" s="3"/>
      <c r="J76" s="3"/>
    </row>
    <row r="77" spans="2:10" ht="12.75">
      <c r="B77" s="3"/>
      <c r="C77" s="3"/>
      <c r="D77" s="3"/>
      <c r="E77" s="3"/>
      <c r="F77" s="3"/>
      <c r="G77" s="3"/>
      <c r="H77" s="3"/>
      <c r="I77" s="3"/>
      <c r="J77" s="3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12.75">
      <c r="B79" s="3"/>
      <c r="C79" s="3"/>
      <c r="D79" s="3"/>
      <c r="E79" s="3"/>
      <c r="F79" s="3"/>
      <c r="G79" s="3"/>
      <c r="H79" s="3"/>
      <c r="I79" s="3"/>
      <c r="J79" s="3"/>
    </row>
    <row r="80" spans="2:10" ht="12.75">
      <c r="B80" s="3"/>
      <c r="C80" s="3"/>
      <c r="D80" s="3"/>
      <c r="E80" s="3"/>
      <c r="F80" s="3"/>
      <c r="G80" s="3"/>
      <c r="H80" s="3"/>
      <c r="I80" s="3"/>
      <c r="J80" s="3"/>
    </row>
    <row r="81" spans="2:10" ht="12.75">
      <c r="B81" s="3"/>
      <c r="C81" s="3"/>
      <c r="D81" s="3"/>
      <c r="E81" s="3"/>
      <c r="F81" s="3"/>
      <c r="G81" s="3"/>
      <c r="H81" s="3"/>
      <c r="I81" s="3"/>
      <c r="J81" s="3"/>
    </row>
    <row r="82" spans="2:10" ht="12.75">
      <c r="B82" s="3"/>
      <c r="C82" s="3"/>
      <c r="D82" s="3"/>
      <c r="E82" s="3"/>
      <c r="F82" s="3"/>
      <c r="G82" s="3"/>
      <c r="H82" s="3"/>
      <c r="I82" s="3"/>
      <c r="J82" s="3"/>
    </row>
    <row r="83" spans="2:10" ht="12.75">
      <c r="B83" s="3"/>
      <c r="C83" s="3"/>
      <c r="D83" s="3"/>
      <c r="E83" s="3"/>
      <c r="F83" s="3"/>
      <c r="G83" s="3"/>
      <c r="H83" s="3"/>
      <c r="I83" s="3"/>
      <c r="J83" s="3"/>
    </row>
    <row r="84" spans="2:10" ht="12.75">
      <c r="B84" s="3"/>
      <c r="C84" s="3"/>
      <c r="D84" s="3"/>
      <c r="E84" s="3"/>
      <c r="F84" s="3"/>
      <c r="G84" s="3"/>
      <c r="H84" s="3"/>
      <c r="I84" s="3"/>
      <c r="J84" s="3"/>
    </row>
    <row r="85" spans="2:10" ht="12.75">
      <c r="B85" s="3"/>
      <c r="C85" s="3"/>
      <c r="D85" s="3"/>
      <c r="E85" s="3"/>
      <c r="F85" s="3"/>
      <c r="G85" s="3"/>
      <c r="H85" s="3"/>
      <c r="I85" s="3"/>
      <c r="J85" s="3"/>
    </row>
  </sheetData>
  <sheetProtection/>
  <printOptions/>
  <pageMargins left="0.25" right="0.25" top="1" bottom="1" header="0.5" footer="0.5"/>
  <pageSetup blackAndWhite="1" fitToHeight="1" fitToWidth="1" horizontalDpi="300" verticalDpi="300" orientation="landscape" scale="66" r:id="rId1"/>
  <headerFooter alignWithMargins="0">
    <oddFooter>&amp;C&amp;[Page 14&amp;R&amp;D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1:L58"/>
  <sheetViews>
    <sheetView showGridLines="0" zoomScalePageLayoutView="0" workbookViewId="0" topLeftCell="A1">
      <pane ySplit="4" topLeftCell="A20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2.140625" style="0" customWidth="1"/>
    <col min="2" max="2" width="21.7109375" style="0" customWidth="1"/>
    <col min="3" max="3" width="15.140625" style="0" customWidth="1"/>
    <col min="4" max="4" width="19.7109375" style="0" customWidth="1"/>
    <col min="5" max="5" width="4.140625" style="0" customWidth="1"/>
    <col min="6" max="6" width="10.7109375" style="0" customWidth="1"/>
    <col min="7" max="7" width="31.28125" style="0" customWidth="1"/>
    <col min="8" max="8" width="19.7109375" style="0" customWidth="1"/>
    <col min="9" max="9" width="2.8515625" style="0" customWidth="1"/>
  </cols>
  <sheetData>
    <row r="1" spans="2:12" ht="15.75">
      <c r="B1" s="1"/>
      <c r="C1" s="1"/>
      <c r="D1" s="14" t="s">
        <v>291</v>
      </c>
      <c r="E1" s="1"/>
      <c r="F1" s="1"/>
      <c r="G1" s="1"/>
      <c r="H1" s="1"/>
      <c r="I1" s="1"/>
      <c r="J1" s="3"/>
      <c r="K1" s="3"/>
      <c r="L1" s="3"/>
    </row>
    <row r="2" spans="2:12" ht="15.75">
      <c r="B2" s="1"/>
      <c r="C2" s="1"/>
      <c r="D2" s="14" t="s">
        <v>292</v>
      </c>
      <c r="E2" s="1"/>
      <c r="F2" s="1"/>
      <c r="G2" s="1"/>
      <c r="H2" s="1"/>
      <c r="I2" s="1"/>
      <c r="J2" s="3"/>
      <c r="K2" s="3"/>
      <c r="L2" s="3"/>
    </row>
    <row r="3" spans="2:12" ht="15">
      <c r="B3" s="130" t="s">
        <v>293</v>
      </c>
      <c r="C3" s="373" t="str">
        <f>Cashflow!E3</f>
        <v>2017</v>
      </c>
      <c r="D3" s="214"/>
      <c r="E3" s="214" t="s">
        <v>131</v>
      </c>
      <c r="F3" s="214"/>
      <c r="G3" s="374">
        <f>'Title page'!C10</f>
        <v>0</v>
      </c>
      <c r="H3" s="131"/>
      <c r="I3" s="1"/>
      <c r="J3" s="3"/>
      <c r="K3" s="3"/>
      <c r="L3" s="3"/>
    </row>
    <row r="4" spans="2:12" ht="15.75">
      <c r="B4" s="213" t="s">
        <v>182</v>
      </c>
      <c r="C4" s="214"/>
      <c r="D4" s="374"/>
      <c r="E4" s="214"/>
      <c r="F4" s="375" t="s">
        <v>183</v>
      </c>
      <c r="G4" s="214"/>
      <c r="H4" s="131"/>
      <c r="I4" s="1"/>
      <c r="J4" s="3"/>
      <c r="K4" s="3"/>
      <c r="L4" s="3"/>
    </row>
    <row r="5" spans="2:12" ht="15">
      <c r="B5" s="376" t="s">
        <v>184</v>
      </c>
      <c r="C5" s="339" t="s">
        <v>13</v>
      </c>
      <c r="D5" s="377">
        <f>'Lvstk. Prod.'!M17</f>
        <v>0</v>
      </c>
      <c r="E5" s="1"/>
      <c r="F5" s="376" t="s">
        <v>185</v>
      </c>
      <c r="G5" s="378" t="s">
        <v>186</v>
      </c>
      <c r="H5" s="379">
        <f>Cashflow!E23</f>
        <v>0</v>
      </c>
      <c r="I5" s="1"/>
      <c r="J5" s="3"/>
      <c r="K5" s="3"/>
      <c r="L5" s="3"/>
    </row>
    <row r="6" spans="2:12" ht="15">
      <c r="B6" s="69"/>
      <c r="C6" s="339" t="s">
        <v>187</v>
      </c>
      <c r="D6" s="264">
        <f>'Lvstk. Prod.'!M26</f>
        <v>0</v>
      </c>
      <c r="E6" s="1"/>
      <c r="F6" s="380"/>
      <c r="G6" s="378" t="s">
        <v>188</v>
      </c>
      <c r="H6" s="197">
        <f>Cashflow!E24</f>
        <v>0</v>
      </c>
      <c r="I6" s="1"/>
      <c r="J6" s="3"/>
      <c r="K6" s="3"/>
      <c r="L6" s="3"/>
    </row>
    <row r="7" spans="2:12" ht="15">
      <c r="B7" s="69"/>
      <c r="C7" s="339"/>
      <c r="D7" s="117"/>
      <c r="E7" s="1"/>
      <c r="F7" s="380"/>
      <c r="G7" s="378" t="s">
        <v>189</v>
      </c>
      <c r="H7" s="197">
        <f>Cashflow!E25</f>
        <v>0</v>
      </c>
      <c r="I7" s="1"/>
      <c r="J7" s="3"/>
      <c r="K7" s="3"/>
      <c r="L7" s="3"/>
    </row>
    <row r="8" spans="2:12" ht="15">
      <c r="B8" s="69"/>
      <c r="C8" s="339"/>
      <c r="D8" s="117"/>
      <c r="E8" s="1"/>
      <c r="F8" s="376" t="s">
        <v>190</v>
      </c>
      <c r="G8" s="378" t="s">
        <v>294</v>
      </c>
      <c r="H8" s="197">
        <f>Cashflow!E26</f>
        <v>0</v>
      </c>
      <c r="I8" s="1"/>
      <c r="J8" s="3"/>
      <c r="K8" s="3"/>
      <c r="L8" s="3"/>
    </row>
    <row r="9" spans="2:12" ht="15">
      <c r="B9" s="381" t="s">
        <v>190</v>
      </c>
      <c r="C9" s="382">
        <f>Cashflow!C6</f>
        <v>0</v>
      </c>
      <c r="D9" s="264">
        <f>Cashflow!E6</f>
        <v>0</v>
      </c>
      <c r="E9" s="1"/>
      <c r="F9" s="380"/>
      <c r="G9" s="378" t="s">
        <v>192</v>
      </c>
      <c r="H9" s="197">
        <f>Cashflow!E27</f>
        <v>0</v>
      </c>
      <c r="I9" s="1"/>
      <c r="J9" s="3"/>
      <c r="K9" s="3"/>
      <c r="L9" s="3"/>
    </row>
    <row r="10" spans="2:12" ht="15">
      <c r="B10" s="69"/>
      <c r="C10" s="382">
        <f>Cashflow!C7</f>
        <v>0</v>
      </c>
      <c r="D10" s="264">
        <f>Cashflow!E7</f>
        <v>0</v>
      </c>
      <c r="E10" s="1"/>
      <c r="F10" s="380"/>
      <c r="G10" s="378" t="s">
        <v>193</v>
      </c>
      <c r="H10" s="197">
        <f>Cashflow!E28</f>
        <v>0</v>
      </c>
      <c r="I10" s="1"/>
      <c r="J10" s="3"/>
      <c r="K10" s="3"/>
      <c r="L10" s="3"/>
    </row>
    <row r="11" spans="2:12" ht="15">
      <c r="B11" s="69"/>
      <c r="C11" s="382">
        <f>Cashflow!C8</f>
        <v>0</v>
      </c>
      <c r="D11" s="264">
        <f>Cashflow!E8</f>
        <v>0</v>
      </c>
      <c r="E11" s="1"/>
      <c r="F11" s="380"/>
      <c r="G11" s="339" t="s">
        <v>295</v>
      </c>
      <c r="H11" s="197">
        <f>Cashflow!E29</f>
        <v>0</v>
      </c>
      <c r="I11" s="1"/>
      <c r="J11" s="3"/>
      <c r="K11" s="3"/>
      <c r="L11" s="3"/>
    </row>
    <row r="12" spans="2:12" ht="15">
      <c r="B12" s="69"/>
      <c r="C12" s="382">
        <f>Cashflow!C9</f>
        <v>0</v>
      </c>
      <c r="D12" s="264">
        <f>Cashflow!E9</f>
        <v>0</v>
      </c>
      <c r="E12" s="1"/>
      <c r="F12" s="380"/>
      <c r="G12" s="383" t="s">
        <v>195</v>
      </c>
      <c r="H12" s="197">
        <f>Cashflow!E30</f>
        <v>0</v>
      </c>
      <c r="I12" s="1"/>
      <c r="J12" s="3"/>
      <c r="K12" s="3"/>
      <c r="L12" s="3"/>
    </row>
    <row r="13" spans="2:12" ht="15">
      <c r="B13" s="69"/>
      <c r="C13" s="382">
        <f>Cashflow!C10</f>
        <v>0</v>
      </c>
      <c r="D13" s="264">
        <f>Cashflow!E10</f>
        <v>0</v>
      </c>
      <c r="E13" s="1"/>
      <c r="F13" s="381" t="s">
        <v>196</v>
      </c>
      <c r="G13" s="384"/>
      <c r="H13" s="197">
        <v>0</v>
      </c>
      <c r="I13" s="1"/>
      <c r="J13" s="3"/>
      <c r="K13" s="3"/>
      <c r="L13" s="3"/>
    </row>
    <row r="14" spans="2:12" ht="15">
      <c r="B14" s="69"/>
      <c r="C14" s="382">
        <f>Cashflow!C11</f>
        <v>0</v>
      </c>
      <c r="D14" s="264">
        <f>Cashflow!E11</f>
        <v>0</v>
      </c>
      <c r="E14" s="1"/>
      <c r="F14" s="381" t="s">
        <v>197</v>
      </c>
      <c r="G14" s="384"/>
      <c r="H14" s="197">
        <f>Cashflow!E32</f>
        <v>0</v>
      </c>
      <c r="I14" s="1"/>
      <c r="J14" s="3"/>
      <c r="K14" s="3"/>
      <c r="L14" s="3"/>
    </row>
    <row r="15" spans="2:12" ht="15">
      <c r="B15" s="69"/>
      <c r="C15" s="382">
        <f>Cashflow!C12</f>
        <v>0</v>
      </c>
      <c r="D15" s="264">
        <f>Cashflow!E12</f>
        <v>0</v>
      </c>
      <c r="E15" s="1"/>
      <c r="F15" s="381" t="s">
        <v>198</v>
      </c>
      <c r="G15" s="384"/>
      <c r="H15" s="197">
        <f>Cashflow!E33</f>
        <v>0</v>
      </c>
      <c r="I15" s="1"/>
      <c r="J15" s="3"/>
      <c r="K15" s="3"/>
      <c r="L15" s="3"/>
    </row>
    <row r="16" spans="2:12" ht="15">
      <c r="B16" s="69"/>
      <c r="C16" s="382">
        <f>Cashflow!C13</f>
        <v>0</v>
      </c>
      <c r="D16" s="264">
        <f>Cashflow!E13</f>
        <v>0</v>
      </c>
      <c r="E16" s="1"/>
      <c r="F16" s="381" t="s">
        <v>199</v>
      </c>
      <c r="G16" s="384"/>
      <c r="H16" s="197">
        <f>Cashflow!E34</f>
        <v>0</v>
      </c>
      <c r="I16" s="1"/>
      <c r="J16" s="3"/>
      <c r="K16" s="3"/>
      <c r="L16" s="3"/>
    </row>
    <row r="17" spans="2:12" ht="15">
      <c r="B17" s="69"/>
      <c r="C17" s="382">
        <f>Cashflow!C14</f>
        <v>0</v>
      </c>
      <c r="D17" s="264">
        <f>Cashflow!E14</f>
        <v>0</v>
      </c>
      <c r="E17" s="1"/>
      <c r="F17" s="381" t="s">
        <v>200</v>
      </c>
      <c r="G17" s="384"/>
      <c r="H17" s="197">
        <f>Cashflow!E35</f>
        <v>0</v>
      </c>
      <c r="I17" s="1"/>
      <c r="J17" s="3"/>
      <c r="K17" s="3"/>
      <c r="L17" s="3"/>
    </row>
    <row r="18" spans="2:12" ht="15">
      <c r="B18" s="69"/>
      <c r="C18" s="385">
        <f>Cashflow!C15</f>
        <v>0</v>
      </c>
      <c r="D18" s="264">
        <f>Cashflow!E15</f>
        <v>0</v>
      </c>
      <c r="E18" s="1"/>
      <c r="F18" s="381" t="s">
        <v>201</v>
      </c>
      <c r="G18" s="384"/>
      <c r="H18" s="197">
        <f>Cashflow!E36</f>
        <v>0</v>
      </c>
      <c r="I18" s="1"/>
      <c r="J18" s="3"/>
      <c r="K18" s="3"/>
      <c r="L18" s="3"/>
    </row>
    <row r="19" spans="2:12" ht="15">
      <c r="B19" s="381" t="s">
        <v>202</v>
      </c>
      <c r="C19" s="384"/>
      <c r="D19" s="195">
        <f>Cashflow!E16</f>
        <v>0</v>
      </c>
      <c r="E19" s="1"/>
      <c r="F19" s="381" t="s">
        <v>203</v>
      </c>
      <c r="G19" s="384"/>
      <c r="H19" s="197">
        <f>Cashflow!E37</f>
        <v>0</v>
      </c>
      <c r="I19" s="1"/>
      <c r="J19" s="3"/>
      <c r="K19" s="3"/>
      <c r="L19" s="3"/>
    </row>
    <row r="20" spans="2:12" ht="15">
      <c r="B20" s="381" t="s">
        <v>204</v>
      </c>
      <c r="C20" s="384"/>
      <c r="D20" s="195">
        <f>Cashflow!E17</f>
        <v>0</v>
      </c>
      <c r="E20" s="1"/>
      <c r="F20" s="386" t="s">
        <v>423</v>
      </c>
      <c r="G20" s="384"/>
      <c r="H20" s="197">
        <f>Cashflow!E38</f>
        <v>0</v>
      </c>
      <c r="I20" s="1"/>
      <c r="J20" s="3"/>
      <c r="K20" s="3"/>
      <c r="L20" s="3"/>
    </row>
    <row r="21" spans="2:12" ht="15">
      <c r="B21" s="1"/>
      <c r="C21" s="1"/>
      <c r="D21" s="1"/>
      <c r="E21" s="1"/>
      <c r="F21" s="381" t="s">
        <v>205</v>
      </c>
      <c r="G21" s="384"/>
      <c r="H21" s="197">
        <f>Cashflow!E39</f>
        <v>0</v>
      </c>
      <c r="I21" s="1"/>
      <c r="J21" s="3"/>
      <c r="K21" s="3"/>
      <c r="L21" s="3"/>
    </row>
    <row r="22" spans="2:12" ht="15.75">
      <c r="B22" s="222" t="s">
        <v>206</v>
      </c>
      <c r="C22" s="14"/>
      <c r="D22" s="198">
        <f>SUM(D5:D20)</f>
        <v>0</v>
      </c>
      <c r="E22" s="1"/>
      <c r="F22" s="381" t="s">
        <v>207</v>
      </c>
      <c r="G22" s="384"/>
      <c r="H22" s="197">
        <f>Cashflow!E40</f>
        <v>0</v>
      </c>
      <c r="I22" s="1"/>
      <c r="J22" s="3"/>
      <c r="K22" s="3"/>
      <c r="L22" s="3"/>
    </row>
    <row r="23" spans="2:12" ht="15">
      <c r="B23" s="1"/>
      <c r="C23" s="1"/>
      <c r="D23" s="387"/>
      <c r="E23" s="1"/>
      <c r="F23" s="381" t="s">
        <v>208</v>
      </c>
      <c r="G23" s="384"/>
      <c r="H23" s="197">
        <f>Cashflow!E45</f>
        <v>0</v>
      </c>
      <c r="I23" s="1"/>
      <c r="J23" s="3"/>
      <c r="K23" s="3"/>
      <c r="L23" s="3"/>
    </row>
    <row r="24" spans="2:12" ht="15.75">
      <c r="B24" s="14" t="s">
        <v>209</v>
      </c>
      <c r="C24" s="1"/>
      <c r="D24" s="220"/>
      <c r="E24" s="1"/>
      <c r="F24" s="381" t="s">
        <v>210</v>
      </c>
      <c r="G24" s="384"/>
      <c r="H24" s="197">
        <f>Cashflow!E44</f>
        <v>0</v>
      </c>
      <c r="I24" s="1"/>
      <c r="J24" s="3"/>
      <c r="K24" s="3"/>
      <c r="L24" s="3"/>
    </row>
    <row r="25" spans="2:12" ht="15.75">
      <c r="B25" s="14" t="s">
        <v>211</v>
      </c>
      <c r="C25" s="14"/>
      <c r="D25" s="345"/>
      <c r="E25" s="1"/>
      <c r="F25" s="1"/>
      <c r="G25" s="1"/>
      <c r="H25" s="371"/>
      <c r="I25" s="1"/>
      <c r="J25" s="3"/>
      <c r="K25" s="3"/>
      <c r="L25" s="3"/>
    </row>
    <row r="26" spans="2:12" ht="15.75">
      <c r="B26" s="386" t="s">
        <v>212</v>
      </c>
      <c r="C26" s="384"/>
      <c r="D26" s="117"/>
      <c r="E26" s="1"/>
      <c r="F26" s="219" t="s">
        <v>213</v>
      </c>
      <c r="G26" s="136"/>
      <c r="H26" s="347">
        <f>SUM(H5:H24)</f>
        <v>0</v>
      </c>
      <c r="I26" s="388" t="s">
        <v>214</v>
      </c>
      <c r="J26" s="3"/>
      <c r="K26" s="3"/>
      <c r="L26" s="3"/>
    </row>
    <row r="27" spans="2:12" ht="15.75">
      <c r="B27" s="386" t="s">
        <v>215</v>
      </c>
      <c r="C27" s="384"/>
      <c r="D27" s="197">
        <f>'Credit Inf.'!H10</f>
        <v>0</v>
      </c>
      <c r="E27" s="1"/>
      <c r="F27" s="1"/>
      <c r="G27" s="14"/>
      <c r="H27" s="220"/>
      <c r="I27" s="1"/>
      <c r="J27" s="3"/>
      <c r="K27" s="3"/>
      <c r="L27" s="3"/>
    </row>
    <row r="28" spans="2:12" ht="15.75">
      <c r="B28" s="14" t="s">
        <v>216</v>
      </c>
      <c r="C28" s="14"/>
      <c r="D28" s="345"/>
      <c r="E28" s="1"/>
      <c r="F28" s="1" t="s">
        <v>209</v>
      </c>
      <c r="G28" s="1"/>
      <c r="H28" s="220"/>
      <c r="I28" s="1"/>
      <c r="J28" s="3"/>
      <c r="K28" s="3"/>
      <c r="L28" s="3"/>
    </row>
    <row r="29" spans="2:12" ht="15">
      <c r="B29" s="386" t="s">
        <v>217</v>
      </c>
      <c r="C29" s="384"/>
      <c r="D29" s="197">
        <f>SUM('Lvstk. Prod.'!P26)</f>
        <v>0</v>
      </c>
      <c r="E29" s="1"/>
      <c r="F29" s="386" t="s">
        <v>218</v>
      </c>
      <c r="G29" s="384"/>
      <c r="H29" s="117"/>
      <c r="I29" s="1"/>
      <c r="J29" s="3"/>
      <c r="K29" s="3"/>
      <c r="L29" s="3"/>
    </row>
    <row r="30" spans="2:12" ht="15">
      <c r="B30" s="386" t="s">
        <v>219</v>
      </c>
      <c r="C30" s="384"/>
      <c r="D30" s="197">
        <f>SUM('Lvstk. Prod.'!E26)</f>
        <v>0</v>
      </c>
      <c r="E30" s="1"/>
      <c r="F30" s="386" t="s">
        <v>220</v>
      </c>
      <c r="G30" s="384"/>
      <c r="H30" s="197">
        <f>'Credit Inf.'!H20</f>
        <v>0</v>
      </c>
      <c r="I30" s="1"/>
      <c r="J30" s="3"/>
      <c r="K30" s="3"/>
      <c r="L30" s="3"/>
    </row>
    <row r="31" spans="2:12" ht="15.75">
      <c r="B31" s="386" t="s">
        <v>221</v>
      </c>
      <c r="C31" s="384"/>
      <c r="D31" s="197">
        <f>SUM('Lvstk. Prod.'!P17)</f>
        <v>0</v>
      </c>
      <c r="E31" s="1"/>
      <c r="F31" s="219" t="s">
        <v>222</v>
      </c>
      <c r="G31" s="219"/>
      <c r="H31" s="347">
        <f>SUM(H26+H29-H30)</f>
        <v>0</v>
      </c>
      <c r="I31" s="388" t="s">
        <v>223</v>
      </c>
      <c r="J31" s="3"/>
      <c r="K31" s="3"/>
      <c r="L31" s="3"/>
    </row>
    <row r="32" spans="2:12" ht="15.75">
      <c r="B32" s="386" t="s">
        <v>224</v>
      </c>
      <c r="C32" s="384"/>
      <c r="D32" s="197">
        <f>SUM('Lvstk. Prod.'!E17)</f>
        <v>0</v>
      </c>
      <c r="E32" s="1"/>
      <c r="F32" s="381" t="s">
        <v>486</v>
      </c>
      <c r="G32" s="384"/>
      <c r="H32" s="197">
        <f>SUM(D41-H31)</f>
        <v>0</v>
      </c>
      <c r="I32" s="1"/>
      <c r="J32" s="3"/>
      <c r="K32" s="3"/>
      <c r="L32" s="3"/>
    </row>
    <row r="33" spans="2:12" ht="15.75">
      <c r="B33" s="14" t="s">
        <v>225</v>
      </c>
      <c r="C33" s="14"/>
      <c r="D33" s="345"/>
      <c r="E33" s="1"/>
      <c r="F33" s="14" t="s">
        <v>226</v>
      </c>
      <c r="G33" s="1"/>
      <c r="H33" s="220"/>
      <c r="I33" s="1"/>
      <c r="J33" s="3"/>
      <c r="K33" s="3"/>
      <c r="L33" s="3"/>
    </row>
    <row r="34" spans="2:12" ht="15">
      <c r="B34" s="386" t="s">
        <v>227</v>
      </c>
      <c r="C34" s="384"/>
      <c r="D34" s="197">
        <f>'Crop Prod.'!P17</f>
        <v>0</v>
      </c>
      <c r="E34" s="1"/>
      <c r="F34" s="381" t="s">
        <v>228</v>
      </c>
      <c r="G34" s="384"/>
      <c r="H34" s="197">
        <f>Cashflow!E42</f>
        <v>0</v>
      </c>
      <c r="I34" s="1"/>
      <c r="J34" s="3"/>
      <c r="K34" s="3"/>
      <c r="L34" s="3"/>
    </row>
    <row r="35" spans="2:12" ht="15">
      <c r="B35" s="386" t="s">
        <v>229</v>
      </c>
      <c r="C35" s="384"/>
      <c r="D35" s="197">
        <f>'Crop Prod.'!E17</f>
        <v>0</v>
      </c>
      <c r="E35" s="1"/>
      <c r="F35" s="381" t="s">
        <v>230</v>
      </c>
      <c r="G35" s="384"/>
      <c r="H35" s="197">
        <f>Cashflow!E43</f>
        <v>0</v>
      </c>
      <c r="I35" s="1"/>
      <c r="J35" s="3"/>
      <c r="K35" s="3"/>
      <c r="L35" s="3"/>
    </row>
    <row r="36" spans="2:12" ht="15">
      <c r="B36" s="386" t="s">
        <v>231</v>
      </c>
      <c r="C36" s="384"/>
      <c r="D36" s="117"/>
      <c r="E36" s="1"/>
      <c r="F36" s="381" t="s">
        <v>232</v>
      </c>
      <c r="G36" s="384"/>
      <c r="H36" s="197">
        <f>Cashflow!E41</f>
        <v>0</v>
      </c>
      <c r="I36" s="1"/>
      <c r="J36" s="3"/>
      <c r="K36" s="3"/>
      <c r="L36" s="3"/>
    </row>
    <row r="37" spans="2:12" ht="15">
      <c r="B37" s="386" t="s">
        <v>233</v>
      </c>
      <c r="C37" s="384"/>
      <c r="D37" s="197">
        <f>'Crop Inv.'!K38</f>
        <v>0</v>
      </c>
      <c r="E37" s="1"/>
      <c r="F37" s="381" t="s">
        <v>234</v>
      </c>
      <c r="G37" s="384"/>
      <c r="H37" s="197">
        <f>Cashflow!E46</f>
        <v>0</v>
      </c>
      <c r="I37" s="1"/>
      <c r="J37" s="3"/>
      <c r="K37" s="3"/>
      <c r="L37" s="3"/>
    </row>
    <row r="38" spans="2:12" ht="15.75">
      <c r="B38" s="389" t="s">
        <v>235</v>
      </c>
      <c r="C38" s="390"/>
      <c r="D38" s="391"/>
      <c r="E38" s="1"/>
      <c r="F38" s="14" t="s">
        <v>236</v>
      </c>
      <c r="G38" s="14"/>
      <c r="H38" s="392">
        <f>SUM(H34:H37)</f>
        <v>0</v>
      </c>
      <c r="I38" s="388" t="s">
        <v>237</v>
      </c>
      <c r="J38" s="3"/>
      <c r="K38" s="3"/>
      <c r="L38" s="3"/>
    </row>
    <row r="39" spans="2:12" ht="15.75">
      <c r="B39" s="393" t="s">
        <v>296</v>
      </c>
      <c r="C39" s="394"/>
      <c r="D39" s="274"/>
      <c r="E39" s="1"/>
      <c r="F39" s="14" t="s">
        <v>239</v>
      </c>
      <c r="G39" s="1"/>
      <c r="H39" s="248"/>
      <c r="I39" s="1"/>
      <c r="J39" s="3"/>
      <c r="K39" s="3"/>
      <c r="L39" s="3"/>
    </row>
    <row r="40" spans="2:12" ht="15">
      <c r="B40" s="1"/>
      <c r="C40" s="1"/>
      <c r="D40" s="220"/>
      <c r="E40" s="1"/>
      <c r="F40" s="381" t="s">
        <v>240</v>
      </c>
      <c r="G40" s="384"/>
      <c r="H40" s="197">
        <f>'Barn Equipment'!H20*10%</f>
        <v>0</v>
      </c>
      <c r="I40" s="1"/>
      <c r="J40" s="3"/>
      <c r="K40" s="3"/>
      <c r="L40" s="3"/>
    </row>
    <row r="41" spans="2:12" ht="15.75">
      <c r="B41" s="222" t="s">
        <v>241</v>
      </c>
      <c r="C41" s="222"/>
      <c r="D41" s="203">
        <f>SUM(D22+D26-D27+D29-D30+D31-D32+D34-D35+D36-D37+D39)</f>
        <v>0</v>
      </c>
      <c r="E41" s="388" t="s">
        <v>242</v>
      </c>
      <c r="F41" s="381" t="s">
        <v>243</v>
      </c>
      <c r="G41" s="384"/>
      <c r="H41" s="197">
        <f>Machinery!K28*10%</f>
        <v>0</v>
      </c>
      <c r="I41" s="1"/>
      <c r="J41" s="3"/>
      <c r="K41" s="3"/>
      <c r="L41" s="3"/>
    </row>
    <row r="42" spans="2:12" ht="15">
      <c r="B42" s="1"/>
      <c r="C42" s="1"/>
      <c r="D42" s="220"/>
      <c r="E42" s="1"/>
      <c r="F42" s="395" t="s">
        <v>244</v>
      </c>
      <c r="G42" s="395"/>
      <c r="H42" s="197">
        <f>'Land &amp; Bldgs.'!J26*5%</f>
        <v>0</v>
      </c>
      <c r="I42" s="1"/>
      <c r="J42" s="3"/>
      <c r="K42" s="3"/>
      <c r="L42" s="3"/>
    </row>
    <row r="43" spans="2:12" ht="15.75">
      <c r="B43" s="1"/>
      <c r="C43" s="1"/>
      <c r="D43" s="220"/>
      <c r="E43" s="1"/>
      <c r="F43" s="395" t="s">
        <v>245</v>
      </c>
      <c r="G43" s="395"/>
      <c r="H43" s="197">
        <f>'Land &amp; Bldgs.'!J34*5%</f>
        <v>0</v>
      </c>
      <c r="I43" s="388" t="s">
        <v>248</v>
      </c>
      <c r="J43" s="3"/>
      <c r="K43" s="3"/>
      <c r="L43" s="3"/>
    </row>
    <row r="44" spans="2:12" ht="15.75">
      <c r="B44" s="222" t="s">
        <v>246</v>
      </c>
      <c r="C44" s="222"/>
      <c r="D44" s="203">
        <f>H38+H26</f>
        <v>0</v>
      </c>
      <c r="E44" s="1"/>
      <c r="F44" s="14" t="s">
        <v>247</v>
      </c>
      <c r="G44" s="14"/>
      <c r="H44" s="392">
        <f>SUM(H40:H43)</f>
        <v>0</v>
      </c>
      <c r="I44" s="1"/>
      <c r="J44" s="3"/>
      <c r="K44" s="3"/>
      <c r="L44" s="3"/>
    </row>
    <row r="45" spans="2:12" ht="15">
      <c r="B45" s="1"/>
      <c r="C45" s="1"/>
      <c r="D45" s="220"/>
      <c r="E45" s="1"/>
      <c r="F45" s="1"/>
      <c r="G45" s="1"/>
      <c r="H45" s="220"/>
      <c r="I45" s="1"/>
      <c r="J45" s="3"/>
      <c r="K45" s="3"/>
      <c r="L45" s="3"/>
    </row>
    <row r="46" spans="2:12" ht="15.75">
      <c r="B46" s="1"/>
      <c r="C46" s="1"/>
      <c r="D46" s="220"/>
      <c r="E46" s="1"/>
      <c r="F46" s="222" t="s">
        <v>249</v>
      </c>
      <c r="G46" s="119"/>
      <c r="H46" s="396">
        <f>SUM(H31+H38+H44)</f>
        <v>0</v>
      </c>
      <c r="I46" s="388" t="s">
        <v>252</v>
      </c>
      <c r="J46" s="3"/>
      <c r="K46" s="3"/>
      <c r="L46" s="3"/>
    </row>
    <row r="47" spans="2:12" ht="15">
      <c r="B47" s="1"/>
      <c r="C47" s="1"/>
      <c r="D47" s="164"/>
      <c r="E47" s="1"/>
      <c r="F47" s="397" t="s">
        <v>250</v>
      </c>
      <c r="G47" s="1"/>
      <c r="H47" s="220"/>
      <c r="I47" s="1"/>
      <c r="J47" s="3"/>
      <c r="K47" s="3"/>
      <c r="L47" s="3"/>
    </row>
    <row r="48" spans="2:12" ht="15.75">
      <c r="B48" s="1"/>
      <c r="C48" s="1"/>
      <c r="D48" s="164"/>
      <c r="E48" s="1"/>
      <c r="F48" s="222" t="s">
        <v>251</v>
      </c>
      <c r="G48" s="119"/>
      <c r="H48" s="396">
        <f>SUM(H46-H47)</f>
        <v>0</v>
      </c>
      <c r="I48" s="1"/>
      <c r="J48" s="3"/>
      <c r="K48" s="3"/>
      <c r="L48" s="3"/>
    </row>
    <row r="49" spans="2:12" ht="15">
      <c r="B49" s="1"/>
      <c r="C49" s="1"/>
      <c r="D49" s="164"/>
      <c r="E49" s="1"/>
      <c r="F49" s="1"/>
      <c r="G49" s="1"/>
      <c r="H49" s="220"/>
      <c r="I49" s="1"/>
      <c r="J49" s="3"/>
      <c r="K49" s="3"/>
      <c r="L49" s="3"/>
    </row>
    <row r="50" spans="2:12" ht="15.75">
      <c r="B50" s="132"/>
      <c r="C50" s="1"/>
      <c r="D50" s="1"/>
      <c r="E50" s="1"/>
      <c r="F50" s="222" t="s">
        <v>253</v>
      </c>
      <c r="G50" s="119"/>
      <c r="H50" s="396">
        <f>SUM(D41-H48)</f>
        <v>0</v>
      </c>
      <c r="I50" s="1"/>
      <c r="J50" s="3"/>
      <c r="K50" s="3"/>
      <c r="L50" s="3"/>
    </row>
    <row r="51" spans="2:12" ht="12.75">
      <c r="B51" s="3"/>
      <c r="C51" s="3"/>
      <c r="D51" s="3"/>
      <c r="E51" s="3"/>
      <c r="F51" s="3"/>
      <c r="G51" s="3"/>
      <c r="H51" s="4"/>
      <c r="I51" s="3"/>
      <c r="J51" s="3"/>
      <c r="K51" s="3"/>
      <c r="L51" s="3"/>
    </row>
    <row r="52" spans="2:12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sheetProtection/>
  <printOptions/>
  <pageMargins left="0.75" right="0.75" top="1" bottom="1" header="0.5" footer="0.5"/>
  <pageSetup blackAndWhite="1" fitToHeight="1" fitToWidth="1" horizontalDpi="300" verticalDpi="300" orientation="portrait" scale="72" r:id="rId1"/>
  <headerFooter alignWithMargins="0">
    <oddFooter>&amp;C&amp;[Page 16&amp;R&amp;D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1:J69"/>
  <sheetViews>
    <sheetView showGridLines="0" showZeros="0" zoomScalePageLayoutView="0" workbookViewId="0" topLeftCell="A25">
      <selection activeCell="A1" sqref="A1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0.57421875" style="0" customWidth="1"/>
    <col min="4" max="4" width="14.140625" style="0" customWidth="1"/>
    <col min="5" max="5" width="9.00390625" style="0" customWidth="1"/>
    <col min="6" max="6" width="13.8515625" style="0" customWidth="1"/>
    <col min="7" max="7" width="17.8515625" style="0" customWidth="1"/>
    <col min="8" max="8" width="15.28125" style="0" customWidth="1"/>
  </cols>
  <sheetData>
    <row r="1" spans="2:10" ht="15.75">
      <c r="B1" s="1"/>
      <c r="C1" s="14"/>
      <c r="D1" s="83"/>
      <c r="E1" s="83" t="s">
        <v>489</v>
      </c>
      <c r="F1" s="1"/>
      <c r="G1" s="1"/>
      <c r="H1" s="1"/>
      <c r="I1" s="3"/>
      <c r="J1" s="3"/>
    </row>
    <row r="2" spans="2:10" ht="15">
      <c r="B2" s="1" t="s">
        <v>406</v>
      </c>
      <c r="C2" s="1"/>
      <c r="D2" s="1"/>
      <c r="E2" s="164" t="s">
        <v>490</v>
      </c>
      <c r="F2" s="1"/>
      <c r="G2" s="1"/>
      <c r="H2" s="1"/>
      <c r="I2" s="3"/>
      <c r="J2" s="3"/>
    </row>
    <row r="3" spans="2:10" ht="15">
      <c r="B3" s="1"/>
      <c r="C3" s="1"/>
      <c r="D3" s="1"/>
      <c r="E3" s="164"/>
      <c r="F3" s="1"/>
      <c r="G3" s="1"/>
      <c r="H3" s="1"/>
      <c r="I3" s="3"/>
      <c r="J3" s="3"/>
    </row>
    <row r="4" spans="2:10" ht="15.75">
      <c r="B4" s="14" t="s">
        <v>297</v>
      </c>
      <c r="C4" s="1"/>
      <c r="D4" s="1"/>
      <c r="E4" s="1"/>
      <c r="F4" s="179" t="s">
        <v>131</v>
      </c>
      <c r="G4" s="398">
        <f>'Title page'!C10</f>
        <v>0</v>
      </c>
      <c r="H4" s="179"/>
      <c r="I4" s="3"/>
      <c r="J4" s="3"/>
    </row>
    <row r="5" spans="2:10" ht="15">
      <c r="B5" s="1" t="s">
        <v>298</v>
      </c>
      <c r="C5" s="1"/>
      <c r="D5" s="1"/>
      <c r="E5" s="1"/>
      <c r="F5" s="1"/>
      <c r="G5" s="1"/>
      <c r="H5" s="1"/>
      <c r="I5" s="3"/>
      <c r="J5" s="3"/>
    </row>
    <row r="6" spans="2:10" ht="15">
      <c r="B6" s="1"/>
      <c r="C6" s="1"/>
      <c r="D6" s="1"/>
      <c r="E6" s="1"/>
      <c r="F6" s="1"/>
      <c r="G6" s="1"/>
      <c r="H6" s="1"/>
      <c r="I6" s="3"/>
      <c r="J6" s="3"/>
    </row>
    <row r="7" spans="2:10" ht="15.75">
      <c r="B7" s="14" t="s">
        <v>139</v>
      </c>
      <c r="C7" s="1"/>
      <c r="D7" s="177" t="s">
        <v>92</v>
      </c>
      <c r="E7" s="199" t="s">
        <v>89</v>
      </c>
      <c r="F7" s="214" t="s">
        <v>299</v>
      </c>
      <c r="G7" s="131"/>
      <c r="H7" s="199" t="s">
        <v>92</v>
      </c>
      <c r="I7" s="3"/>
      <c r="J7" s="3"/>
    </row>
    <row r="8" spans="2:10" ht="15.75" thickBot="1">
      <c r="B8" s="170"/>
      <c r="C8" s="170"/>
      <c r="D8" s="147" t="s">
        <v>300</v>
      </c>
      <c r="E8" s="110" t="s">
        <v>93</v>
      </c>
      <c r="F8" s="110" t="s">
        <v>89</v>
      </c>
      <c r="G8" s="110" t="s">
        <v>113</v>
      </c>
      <c r="H8" s="110" t="s">
        <v>301</v>
      </c>
      <c r="I8" s="3"/>
      <c r="J8" s="3"/>
    </row>
    <row r="9" spans="2:10" ht="16.5" thickTop="1">
      <c r="B9" s="14" t="s">
        <v>141</v>
      </c>
      <c r="C9" s="170"/>
      <c r="D9" s="248"/>
      <c r="E9" s="399"/>
      <c r="F9" s="247"/>
      <c r="G9" s="247"/>
      <c r="H9" s="247"/>
      <c r="I9" s="3"/>
      <c r="J9" s="3"/>
    </row>
    <row r="10" spans="2:10" ht="15">
      <c r="B10" s="400">
        <f>'Credit Inf.'!B15</f>
        <v>0</v>
      </c>
      <c r="C10" s="401"/>
      <c r="D10" s="197">
        <f>'Credit Inf.'!H15</f>
        <v>0</v>
      </c>
      <c r="E10" s="402"/>
      <c r="F10" s="117"/>
      <c r="G10" s="117"/>
      <c r="H10" s="117"/>
      <c r="I10" s="3"/>
      <c r="J10" s="3"/>
    </row>
    <row r="11" spans="2:10" ht="15">
      <c r="B11" s="400">
        <f>'Credit Inf.'!B16</f>
        <v>0</v>
      </c>
      <c r="C11" s="401"/>
      <c r="D11" s="197">
        <f>'Credit Inf.'!H16</f>
        <v>0</v>
      </c>
      <c r="E11" s="402"/>
      <c r="F11" s="117"/>
      <c r="G11" s="117"/>
      <c r="H11" s="117"/>
      <c r="I11" s="3"/>
      <c r="J11" s="3"/>
    </row>
    <row r="12" spans="2:10" ht="15">
      <c r="B12" s="400">
        <f>'Credit Inf.'!B17</f>
        <v>0</v>
      </c>
      <c r="C12" s="401"/>
      <c r="D12" s="197">
        <f>'Credit Inf.'!H17</f>
        <v>0</v>
      </c>
      <c r="E12" s="402"/>
      <c r="F12" s="117"/>
      <c r="G12" s="117"/>
      <c r="H12" s="117"/>
      <c r="I12" s="3"/>
      <c r="J12" s="3"/>
    </row>
    <row r="13" spans="2:10" ht="15">
      <c r="B13" s="400">
        <f>'Credit Inf.'!B18</f>
        <v>0</v>
      </c>
      <c r="C13" s="401"/>
      <c r="D13" s="197">
        <f>'Credit Inf.'!H18</f>
        <v>0</v>
      </c>
      <c r="E13" s="402"/>
      <c r="F13" s="117"/>
      <c r="G13" s="117"/>
      <c r="H13" s="117"/>
      <c r="I13" s="3"/>
      <c r="J13" s="3"/>
    </row>
    <row r="14" spans="2:10" ht="15">
      <c r="B14" s="400">
        <f>'Credit Inf.'!B19</f>
        <v>0</v>
      </c>
      <c r="C14" s="401"/>
      <c r="D14" s="197">
        <f>'Credit Inf.'!H19</f>
        <v>0</v>
      </c>
      <c r="E14" s="403"/>
      <c r="F14" s="117"/>
      <c r="G14" s="117"/>
      <c r="H14" s="117"/>
      <c r="I14" s="3"/>
      <c r="J14" s="3"/>
    </row>
    <row r="15" spans="2:10" ht="15.75">
      <c r="B15" s="219" t="s">
        <v>302</v>
      </c>
      <c r="C15" s="1"/>
      <c r="D15" s="198">
        <f>SUM(D10:D14)</f>
        <v>0</v>
      </c>
      <c r="E15" s="198"/>
      <c r="F15" s="198">
        <f>SUM(F10:F14)</f>
        <v>0</v>
      </c>
      <c r="G15" s="198">
        <f>SUM(G10:G14)</f>
        <v>0</v>
      </c>
      <c r="H15" s="198">
        <f>SUM(H10:H14)</f>
        <v>0</v>
      </c>
      <c r="I15" s="3"/>
      <c r="J15" s="3"/>
    </row>
    <row r="16" spans="2:10" ht="15.75">
      <c r="B16" s="14"/>
      <c r="C16" s="170"/>
      <c r="D16" s="170"/>
      <c r="E16" s="170"/>
      <c r="F16" s="170"/>
      <c r="G16" s="170"/>
      <c r="H16" s="170"/>
      <c r="I16" s="3"/>
      <c r="J16" s="3"/>
    </row>
    <row r="17" spans="2:10" ht="15.75">
      <c r="B17" s="14" t="s">
        <v>303</v>
      </c>
      <c r="C17" s="1"/>
      <c r="D17" s="1"/>
      <c r="E17" s="1"/>
      <c r="F17" s="150"/>
      <c r="G17" s="248"/>
      <c r="H17" s="134"/>
      <c r="I17" s="3"/>
      <c r="J17" s="3"/>
    </row>
    <row r="18" spans="2:10" ht="15">
      <c r="B18" s="197">
        <f>'Credit Inf.'!B26</f>
        <v>0</v>
      </c>
      <c r="C18" s="1"/>
      <c r="D18" s="197">
        <f>'Credit Inf.'!K26</f>
        <v>0</v>
      </c>
      <c r="E18" s="404">
        <f>Cashflow!C45</f>
        <v>0</v>
      </c>
      <c r="F18" s="197">
        <f>SUM(Cashflow!E45)</f>
        <v>0</v>
      </c>
      <c r="G18" s="117"/>
      <c r="H18" s="405">
        <f>Cashflow!Q53</f>
        <v>0</v>
      </c>
      <c r="I18" s="3"/>
      <c r="J18" s="3"/>
    </row>
    <row r="19" spans="2:10" ht="15">
      <c r="B19" s="197">
        <f>'Credit Inf.'!B27</f>
        <v>0</v>
      </c>
      <c r="C19" s="1"/>
      <c r="D19" s="197">
        <f>'Credit Inf.'!K27</f>
        <v>0</v>
      </c>
      <c r="E19" s="404">
        <f>'Credit Inf.'!J27</f>
        <v>0</v>
      </c>
      <c r="F19" s="116"/>
      <c r="G19" s="117"/>
      <c r="H19" s="117"/>
      <c r="I19" s="3"/>
      <c r="J19" s="3"/>
    </row>
    <row r="20" spans="2:10" ht="15">
      <c r="B20" s="1"/>
      <c r="C20" s="1"/>
      <c r="D20" s="287"/>
      <c r="E20" s="406"/>
      <c r="F20" s="170"/>
      <c r="G20" s="287"/>
      <c r="H20" s="287"/>
      <c r="I20" s="3"/>
      <c r="J20" s="3"/>
    </row>
    <row r="21" spans="2:8" s="3" customFormat="1" ht="15.75">
      <c r="B21" s="213" t="s">
        <v>304</v>
      </c>
      <c r="C21" s="344"/>
      <c r="D21" s="198">
        <f>SUM(D18:D19)</f>
        <v>0</v>
      </c>
      <c r="E21" s="407"/>
      <c r="F21" s="198">
        <f>SUM(F18:F19)</f>
        <v>0</v>
      </c>
      <c r="G21" s="198">
        <f>SUM(G18:G19)</f>
        <v>0</v>
      </c>
      <c r="H21" s="198">
        <f>SUM(H18:H19)</f>
        <v>0</v>
      </c>
    </row>
    <row r="22" spans="2:8" s="3" customFormat="1" ht="15">
      <c r="B22" s="1"/>
      <c r="C22" s="1"/>
      <c r="D22" s="150"/>
      <c r="E22" s="408"/>
      <c r="F22" s="150"/>
      <c r="G22" s="150"/>
      <c r="H22" s="150"/>
    </row>
    <row r="23" spans="2:10" ht="15.75">
      <c r="B23" s="14" t="s">
        <v>305</v>
      </c>
      <c r="C23" s="1"/>
      <c r="D23" s="164"/>
      <c r="E23" s="409"/>
      <c r="F23" s="164"/>
      <c r="G23" s="164"/>
      <c r="H23" s="164"/>
      <c r="I23" s="3"/>
      <c r="J23" s="3"/>
    </row>
    <row r="24" spans="2:10" ht="15">
      <c r="B24" s="359">
        <f>'Credit Inf.'!B34</f>
        <v>0</v>
      </c>
      <c r="C24" s="359">
        <f>'Credit Inf.'!D34</f>
        <v>0</v>
      </c>
      <c r="D24" s="410">
        <f>'Credit Inf.'!J34</f>
        <v>0</v>
      </c>
      <c r="E24" s="411">
        <f>'Credit Inf.'!H34</f>
        <v>0</v>
      </c>
      <c r="F24" s="410">
        <f>'Credit Inf.'!L34</f>
        <v>0</v>
      </c>
      <c r="G24" s="410">
        <f>'Credit Inf.'!K34</f>
        <v>0</v>
      </c>
      <c r="H24" s="410">
        <f>SUM(D24-G24)</f>
        <v>0</v>
      </c>
      <c r="I24" s="3"/>
      <c r="J24" s="3"/>
    </row>
    <row r="25" spans="2:10" ht="15">
      <c r="B25" s="359">
        <f>'Credit Inf.'!B35</f>
        <v>0</v>
      </c>
      <c r="C25" s="359">
        <f>'Credit Inf.'!D35</f>
        <v>0</v>
      </c>
      <c r="D25" s="410">
        <f>'Credit Inf.'!J35</f>
        <v>0</v>
      </c>
      <c r="E25" s="411">
        <f>'Credit Inf.'!H35</f>
        <v>0</v>
      </c>
      <c r="F25" s="410">
        <f>'Credit Inf.'!L35</f>
        <v>0</v>
      </c>
      <c r="G25" s="410">
        <f>'Credit Inf.'!K35</f>
        <v>0</v>
      </c>
      <c r="H25" s="410">
        <f aca="true" t="shared" si="0" ref="H25:H31">SUM(D25-G25)</f>
        <v>0</v>
      </c>
      <c r="I25" s="3"/>
      <c r="J25" s="3"/>
    </row>
    <row r="26" spans="2:10" ht="15">
      <c r="B26" s="359">
        <f>'Credit Inf.'!B36</f>
        <v>0</v>
      </c>
      <c r="C26" s="359">
        <f>'Credit Inf.'!D36</f>
        <v>0</v>
      </c>
      <c r="D26" s="410">
        <f>'Credit Inf.'!J36</f>
        <v>0</v>
      </c>
      <c r="E26" s="411">
        <f>'Credit Inf.'!H36</f>
        <v>0</v>
      </c>
      <c r="F26" s="410">
        <f>'Credit Inf.'!L36</f>
        <v>0</v>
      </c>
      <c r="G26" s="410">
        <f>'Credit Inf.'!K36</f>
        <v>0</v>
      </c>
      <c r="H26" s="410">
        <f t="shared" si="0"/>
        <v>0</v>
      </c>
      <c r="I26" s="3"/>
      <c r="J26" s="3"/>
    </row>
    <row r="27" spans="2:10" ht="15">
      <c r="B27" s="359">
        <f>'Credit Inf.'!B37</f>
        <v>0</v>
      </c>
      <c r="C27" s="359">
        <f>'Credit Inf.'!D37</f>
        <v>0</v>
      </c>
      <c r="D27" s="410">
        <f>'Credit Inf.'!J37</f>
        <v>0</v>
      </c>
      <c r="E27" s="411">
        <f>'Credit Inf.'!H37</f>
        <v>0</v>
      </c>
      <c r="F27" s="410">
        <f>'Credit Inf.'!L37</f>
        <v>0</v>
      </c>
      <c r="G27" s="410">
        <f>'Credit Inf.'!K37</f>
        <v>0</v>
      </c>
      <c r="H27" s="410">
        <f t="shared" si="0"/>
        <v>0</v>
      </c>
      <c r="I27" s="3"/>
      <c r="J27" s="3"/>
    </row>
    <row r="28" spans="2:10" ht="15">
      <c r="B28" s="359">
        <f>'Credit Inf.'!B38</f>
        <v>0</v>
      </c>
      <c r="C28" s="359">
        <f>'Credit Inf.'!D38</f>
        <v>0</v>
      </c>
      <c r="D28" s="410">
        <f>'Credit Inf.'!J38</f>
        <v>0</v>
      </c>
      <c r="E28" s="411">
        <f>'Credit Inf.'!H38</f>
        <v>0</v>
      </c>
      <c r="F28" s="410">
        <f>'Credit Inf.'!L38</f>
        <v>0</v>
      </c>
      <c r="G28" s="410">
        <f>'Credit Inf.'!K38</f>
        <v>0</v>
      </c>
      <c r="H28" s="410">
        <f t="shared" si="0"/>
        <v>0</v>
      </c>
      <c r="I28" s="3"/>
      <c r="J28" s="3"/>
    </row>
    <row r="29" spans="2:10" ht="15">
      <c r="B29" s="359">
        <f>'Credit Inf.'!B39</f>
        <v>0</v>
      </c>
      <c r="C29" s="359">
        <f>'Credit Inf.'!D39</f>
        <v>0</v>
      </c>
      <c r="D29" s="410">
        <f>'Credit Inf.'!J39</f>
        <v>0</v>
      </c>
      <c r="E29" s="411">
        <f>'Credit Inf.'!H39</f>
        <v>0</v>
      </c>
      <c r="F29" s="410">
        <f>'Credit Inf.'!L39</f>
        <v>0</v>
      </c>
      <c r="G29" s="410">
        <f>'Credit Inf.'!K39</f>
        <v>0</v>
      </c>
      <c r="H29" s="410">
        <f t="shared" si="0"/>
        <v>0</v>
      </c>
      <c r="I29" s="3"/>
      <c r="J29" s="3"/>
    </row>
    <row r="30" spans="2:10" ht="15">
      <c r="B30" s="359">
        <f>'Credit Inf.'!B40</f>
        <v>0</v>
      </c>
      <c r="C30" s="359">
        <f>'Credit Inf.'!D40</f>
        <v>0</v>
      </c>
      <c r="D30" s="410">
        <f>'Credit Inf.'!J40</f>
        <v>0</v>
      </c>
      <c r="E30" s="411">
        <f>'Credit Inf.'!H40</f>
        <v>0</v>
      </c>
      <c r="F30" s="410">
        <f>'Credit Inf.'!L40</f>
        <v>0</v>
      </c>
      <c r="G30" s="410">
        <f>'Credit Inf.'!K40</f>
        <v>0</v>
      </c>
      <c r="H30" s="410">
        <f t="shared" si="0"/>
        <v>0</v>
      </c>
      <c r="I30" s="3"/>
      <c r="J30" s="3"/>
    </row>
    <row r="31" spans="2:10" ht="15">
      <c r="B31" s="359">
        <f>'Credit Inf.'!B41</f>
        <v>0</v>
      </c>
      <c r="C31" s="359">
        <f>'Credit Inf.'!D41</f>
        <v>0</v>
      </c>
      <c r="D31" s="410">
        <f>'Credit Inf.'!J41</f>
        <v>0</v>
      </c>
      <c r="E31" s="411">
        <f>'Credit Inf.'!H41</f>
        <v>0</v>
      </c>
      <c r="F31" s="410">
        <f>'Credit Inf.'!L41</f>
        <v>0</v>
      </c>
      <c r="G31" s="410">
        <f>'Credit Inf.'!K41</f>
        <v>0</v>
      </c>
      <c r="H31" s="410">
        <f t="shared" si="0"/>
        <v>0</v>
      </c>
      <c r="I31" s="3"/>
      <c r="J31" s="3"/>
    </row>
    <row r="32" spans="2:10" ht="15">
      <c r="B32" s="359">
        <f>'Credit Inf.'!B42</f>
        <v>0</v>
      </c>
      <c r="C32" s="359">
        <f>'Credit Inf.'!D42</f>
        <v>0</v>
      </c>
      <c r="D32" s="410">
        <f>'Credit Inf.'!J42</f>
        <v>0</v>
      </c>
      <c r="E32" s="411">
        <f>'Credit Inf.'!H42</f>
        <v>0</v>
      </c>
      <c r="F32" s="410">
        <f>'Credit Inf.'!L42</f>
        <v>0</v>
      </c>
      <c r="G32" s="410">
        <f>'Credit Inf.'!K42</f>
        <v>0</v>
      </c>
      <c r="H32" s="410">
        <f>SUM(D32-G32)</f>
        <v>0</v>
      </c>
      <c r="I32" s="3"/>
      <c r="J32" s="3"/>
    </row>
    <row r="33" spans="2:10" ht="15">
      <c r="B33" s="412">
        <f>'Proj.Cap.Trans.'!B34</f>
        <v>0</v>
      </c>
      <c r="C33" s="370">
        <f>'Proj.Cap.Trans.'!C34</f>
        <v>0</v>
      </c>
      <c r="D33" s="195">
        <f>'Proj.Cap.Trans.'!F13</f>
        <v>0</v>
      </c>
      <c r="E33" s="413">
        <f>'Proj.Cap.Trans.'!D34</f>
        <v>0</v>
      </c>
      <c r="F33" s="195">
        <f>'Proj.Cap.Trans.'!E34</f>
        <v>0</v>
      </c>
      <c r="G33" s="195">
        <f>'Proj.Cap.Trans.'!F34</f>
        <v>0</v>
      </c>
      <c r="H33" s="195">
        <f>SUM(D32-G32)</f>
        <v>0</v>
      </c>
      <c r="I33" s="3"/>
      <c r="J33" s="3"/>
    </row>
    <row r="34" spans="2:10" ht="15">
      <c r="B34" s="1"/>
      <c r="C34" s="1"/>
      <c r="D34" s="220"/>
      <c r="E34" s="164"/>
      <c r="F34" s="220"/>
      <c r="G34" s="220"/>
      <c r="H34" s="220"/>
      <c r="I34" s="3"/>
      <c r="J34" s="3"/>
    </row>
    <row r="35" spans="2:10" ht="15">
      <c r="B35" s="130" t="s">
        <v>306</v>
      </c>
      <c r="C35" s="131"/>
      <c r="D35" s="198">
        <f>SUM(D24:D33)</f>
        <v>0</v>
      </c>
      <c r="E35" s="159"/>
      <c r="F35" s="198">
        <f>SUM(F24:F33)</f>
        <v>0</v>
      </c>
      <c r="G35" s="198">
        <f>SUM(G24:G33)</f>
        <v>0</v>
      </c>
      <c r="H35" s="198">
        <f>SUM(H24:H33)</f>
        <v>0</v>
      </c>
      <c r="I35" s="3"/>
      <c r="J35" s="3"/>
    </row>
    <row r="36" spans="2:10" ht="15">
      <c r="B36" s="1"/>
      <c r="C36" s="1"/>
      <c r="D36" s="164"/>
      <c r="E36" s="164"/>
      <c r="F36" s="164"/>
      <c r="G36" s="164"/>
      <c r="H36" s="164"/>
      <c r="I36" s="3"/>
      <c r="J36" s="3"/>
    </row>
    <row r="37" spans="2:10" ht="15.75">
      <c r="B37" s="213" t="s">
        <v>307</v>
      </c>
      <c r="C37" s="131"/>
      <c r="D37" s="198">
        <f>SUM(D35+D21)</f>
        <v>0</v>
      </c>
      <c r="E37" s="414"/>
      <c r="F37" s="198">
        <f>SUM(F35+F21)</f>
        <v>0</v>
      </c>
      <c r="G37" s="198">
        <f>SUM(G35+G21)</f>
        <v>0</v>
      </c>
      <c r="H37" s="198">
        <f>SUM(H35+H21)</f>
        <v>0</v>
      </c>
      <c r="I37" s="3"/>
      <c r="J37" s="3"/>
    </row>
    <row r="38" spans="2:10" ht="15">
      <c r="B38" s="1"/>
      <c r="C38" s="1"/>
      <c r="D38" s="220"/>
      <c r="E38" s="220"/>
      <c r="F38" s="220"/>
      <c r="G38" s="220"/>
      <c r="H38" s="220"/>
      <c r="I38" s="3"/>
      <c r="J38" s="3"/>
    </row>
    <row r="39" spans="2:10" ht="15">
      <c r="B39" s="130" t="s">
        <v>308</v>
      </c>
      <c r="C39" s="214"/>
      <c r="D39" s="415"/>
      <c r="E39" s="416"/>
      <c r="F39" s="245">
        <f>SUM(F37+G37)</f>
        <v>0</v>
      </c>
      <c r="G39" s="305"/>
      <c r="H39" s="305"/>
      <c r="I39" s="3"/>
      <c r="J39" s="3"/>
    </row>
    <row r="40" spans="2:10" ht="15">
      <c r="B40" s="1"/>
      <c r="C40" s="1"/>
      <c r="D40" s="1"/>
      <c r="E40" s="1"/>
      <c r="F40" s="1"/>
      <c r="G40" s="1"/>
      <c r="H40" s="1"/>
      <c r="I40" s="3"/>
      <c r="J40" s="3"/>
    </row>
    <row r="41" spans="2:10" ht="15.75">
      <c r="B41" s="14" t="s">
        <v>309</v>
      </c>
      <c r="C41" s="1"/>
      <c r="D41" s="1"/>
      <c r="E41" s="1"/>
      <c r="F41" s="1"/>
      <c r="G41" s="1"/>
      <c r="H41" s="1"/>
      <c r="I41" s="3"/>
      <c r="J41" s="3"/>
    </row>
    <row r="42" spans="2:10" ht="15">
      <c r="B42" s="1"/>
      <c r="C42" s="1"/>
      <c r="D42" s="1"/>
      <c r="E42" s="1"/>
      <c r="F42" s="1"/>
      <c r="G42" s="1"/>
      <c r="H42" s="1"/>
      <c r="I42" s="3"/>
      <c r="J42" s="3"/>
    </row>
    <row r="43" spans="2:10" ht="15.75">
      <c r="B43" s="14" t="s">
        <v>310</v>
      </c>
      <c r="C43" s="1"/>
      <c r="D43" s="1"/>
      <c r="E43" s="1"/>
      <c r="F43" s="14" t="s">
        <v>311</v>
      </c>
      <c r="G43" s="1"/>
      <c r="H43" s="1"/>
      <c r="I43" s="3"/>
      <c r="J43" s="3"/>
    </row>
    <row r="44" spans="2:10" ht="15">
      <c r="B44" s="417" t="s">
        <v>312</v>
      </c>
      <c r="C44" s="418"/>
      <c r="D44" s="197">
        <f>'Income State.'!D22</f>
        <v>0</v>
      </c>
      <c r="E44" s="1"/>
      <c r="F44" s="381" t="s">
        <v>312</v>
      </c>
      <c r="G44" s="384"/>
      <c r="H44" s="350">
        <f>'Proj.Inc.State.'!D22</f>
        <v>0</v>
      </c>
      <c r="I44" s="3"/>
      <c r="J44" s="3"/>
    </row>
    <row r="45" spans="2:10" ht="15">
      <c r="B45" s="417" t="s">
        <v>313</v>
      </c>
      <c r="C45" s="418"/>
      <c r="D45" s="197">
        <f>'Income State.'!D44</f>
        <v>0</v>
      </c>
      <c r="E45" s="1"/>
      <c r="F45" s="381" t="s">
        <v>313</v>
      </c>
      <c r="G45" s="384"/>
      <c r="H45" s="350">
        <f>'Proj.Inc.State.'!D44</f>
        <v>0</v>
      </c>
      <c r="I45" s="3"/>
      <c r="J45" s="3"/>
    </row>
    <row r="46" spans="2:10" ht="15">
      <c r="B46" s="417" t="s">
        <v>314</v>
      </c>
      <c r="C46" s="418"/>
      <c r="D46" s="197">
        <f>SUM(D44-D45)</f>
        <v>0</v>
      </c>
      <c r="E46" s="1"/>
      <c r="F46" s="381" t="s">
        <v>314</v>
      </c>
      <c r="G46" s="384"/>
      <c r="H46" s="350">
        <f>SUM(H44-H45)</f>
        <v>0</v>
      </c>
      <c r="I46" s="3"/>
      <c r="J46" s="3"/>
    </row>
    <row r="47" spans="2:10" ht="15">
      <c r="B47" s="417" t="s">
        <v>315</v>
      </c>
      <c r="C47" s="418"/>
      <c r="D47" s="197">
        <f>'Income State.'!H23+H38</f>
        <v>0</v>
      </c>
      <c r="E47" s="1"/>
      <c r="F47" s="381" t="s">
        <v>315</v>
      </c>
      <c r="G47" s="384"/>
      <c r="H47" s="350">
        <f>F37</f>
        <v>0</v>
      </c>
      <c r="I47" s="3"/>
      <c r="J47" s="3"/>
    </row>
    <row r="48" spans="2:10" ht="15">
      <c r="B48" s="417" t="s">
        <v>316</v>
      </c>
      <c r="C48" s="418"/>
      <c r="D48" s="197">
        <f>Cashflow!D20</f>
        <v>0</v>
      </c>
      <c r="E48" s="1"/>
      <c r="F48" s="381" t="s">
        <v>316</v>
      </c>
      <c r="G48" s="384"/>
      <c r="H48" s="350">
        <f>Cashflow!E20</f>
        <v>0</v>
      </c>
      <c r="I48" s="3"/>
      <c r="J48" s="3"/>
    </row>
    <row r="49" spans="2:10" ht="15">
      <c r="B49" s="417" t="s">
        <v>317</v>
      </c>
      <c r="C49" s="418"/>
      <c r="D49" s="197">
        <f>Cashflow!D50</f>
        <v>0</v>
      </c>
      <c r="E49" s="1"/>
      <c r="F49" s="381" t="s">
        <v>317</v>
      </c>
      <c r="G49" s="384"/>
      <c r="H49" s="350">
        <f>Cashflow!E50</f>
        <v>0</v>
      </c>
      <c r="I49" s="3"/>
      <c r="J49" s="3"/>
    </row>
    <row r="50" spans="2:10" ht="15">
      <c r="B50" s="417" t="s">
        <v>318</v>
      </c>
      <c r="C50" s="418"/>
      <c r="D50" s="197">
        <f>'Income State.'!H44</f>
        <v>0</v>
      </c>
      <c r="E50" s="1"/>
      <c r="F50" s="419" t="s">
        <v>318</v>
      </c>
      <c r="G50" s="390"/>
      <c r="H50" s="350">
        <f>SUM('Proj.Inc.State.'!H44)</f>
        <v>0</v>
      </c>
      <c r="I50" s="3"/>
      <c r="J50" s="3"/>
    </row>
    <row r="51" spans="2:10" ht="15">
      <c r="B51" s="1" t="s">
        <v>319</v>
      </c>
      <c r="C51" s="1"/>
      <c r="D51" s="287"/>
      <c r="E51" s="1"/>
      <c r="F51" s="393" t="s">
        <v>320</v>
      </c>
      <c r="G51" s="394"/>
      <c r="H51" s="305"/>
      <c r="I51" s="3"/>
      <c r="J51" s="3"/>
    </row>
    <row r="52" spans="2:10" ht="15">
      <c r="B52" s="1"/>
      <c r="C52" s="1"/>
      <c r="D52" s="305"/>
      <c r="E52" s="1"/>
      <c r="F52" s="1"/>
      <c r="G52" s="1"/>
      <c r="H52" s="305"/>
      <c r="I52" s="3"/>
      <c r="J52" s="3"/>
    </row>
    <row r="53" spans="2:10" ht="15.75">
      <c r="B53" s="219" t="s">
        <v>321</v>
      </c>
      <c r="C53" s="136"/>
      <c r="D53" s="245">
        <f>SUM(D46+D47+D48-D49-D50)</f>
        <v>0</v>
      </c>
      <c r="E53" s="170"/>
      <c r="F53" s="219" t="s">
        <v>321</v>
      </c>
      <c r="G53" s="136"/>
      <c r="H53" s="245">
        <f>SUM(H46+H47+H48-H49-H50)</f>
        <v>0</v>
      </c>
      <c r="I53" s="3"/>
      <c r="J53" s="3"/>
    </row>
    <row r="54" spans="2:10" ht="12.75">
      <c r="B54" s="5"/>
      <c r="C54" s="3"/>
      <c r="D54" s="3"/>
      <c r="E54" s="3"/>
      <c r="F54" s="3"/>
      <c r="G54" s="3"/>
      <c r="H54" s="3"/>
      <c r="I54" s="3"/>
      <c r="J54" s="3"/>
    </row>
    <row r="55" spans="3:10" ht="12.75">
      <c r="C55" s="3"/>
      <c r="D55" s="3"/>
      <c r="E55" s="3"/>
      <c r="F55" s="3"/>
      <c r="G55" s="9"/>
      <c r="H55" s="3"/>
      <c r="I55" s="3"/>
      <c r="J55" s="3"/>
    </row>
    <row r="56" spans="2:10" ht="12.75">
      <c r="B56" s="5"/>
      <c r="C56" s="3"/>
      <c r="D56" s="3"/>
      <c r="E56" s="3"/>
      <c r="F56" s="3"/>
      <c r="G56" s="3"/>
      <c r="H56" s="3"/>
      <c r="I56" s="3"/>
      <c r="J56" s="3"/>
    </row>
    <row r="57" spans="2:10" ht="12.75">
      <c r="B57" s="3"/>
      <c r="C57" s="3"/>
      <c r="D57" s="3"/>
      <c r="E57" s="3"/>
      <c r="F57" s="3"/>
      <c r="G57" s="3"/>
      <c r="H57" s="3"/>
      <c r="I57" s="3"/>
      <c r="J57" s="3"/>
    </row>
    <row r="58" spans="3:10" ht="12.75">
      <c r="C58" s="3"/>
      <c r="D58" s="3"/>
      <c r="E58" s="3"/>
      <c r="F58" s="3"/>
      <c r="G58" s="3"/>
      <c r="H58" s="3"/>
      <c r="I58" s="3"/>
      <c r="J58" s="3"/>
    </row>
    <row r="59" spans="2:10" ht="12.75">
      <c r="B59" s="3"/>
      <c r="C59" s="3"/>
      <c r="D59" s="3"/>
      <c r="E59" s="3"/>
      <c r="F59" s="3"/>
      <c r="G59" s="3"/>
      <c r="H59" s="3"/>
      <c r="I59" s="3"/>
      <c r="J59" s="3"/>
    </row>
    <row r="60" spans="2:10" ht="12.75">
      <c r="B60" s="3"/>
      <c r="C60" s="3"/>
      <c r="D60" s="3"/>
      <c r="E60" s="3"/>
      <c r="F60" s="3"/>
      <c r="G60" s="3"/>
      <c r="H60" s="3"/>
      <c r="I60" s="3"/>
      <c r="J60" s="3"/>
    </row>
    <row r="61" spans="2:10" ht="12.75"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3"/>
      <c r="C62" s="3"/>
      <c r="D62" s="3"/>
      <c r="E62" s="3"/>
      <c r="F62" s="3"/>
      <c r="G62" s="3"/>
      <c r="H62" s="3"/>
      <c r="I62" s="3"/>
      <c r="J62" s="3"/>
    </row>
    <row r="63" spans="2:10" ht="12.75">
      <c r="B63" s="3"/>
      <c r="C63" s="3"/>
      <c r="D63" s="3"/>
      <c r="E63" s="3"/>
      <c r="F63" s="3"/>
      <c r="G63" s="3"/>
      <c r="H63" s="3"/>
      <c r="I63" s="3"/>
      <c r="J63" s="3"/>
    </row>
    <row r="64" spans="2:10" ht="12.75">
      <c r="B64" s="3"/>
      <c r="C64" s="3"/>
      <c r="D64" s="3"/>
      <c r="E64" s="3"/>
      <c r="F64" s="3"/>
      <c r="G64" s="3"/>
      <c r="H64" s="3"/>
      <c r="I64" s="3"/>
      <c r="J64" s="3"/>
    </row>
    <row r="65" spans="2:10" ht="12.75">
      <c r="B65" s="3"/>
      <c r="C65" s="3"/>
      <c r="D65" s="3"/>
      <c r="E65" s="3"/>
      <c r="F65" s="3"/>
      <c r="G65" s="3"/>
      <c r="H65" s="3"/>
      <c r="I65" s="3"/>
      <c r="J65" s="3"/>
    </row>
    <row r="66" spans="2:10" ht="12.75">
      <c r="B66" s="3"/>
      <c r="C66" s="3"/>
      <c r="D66" s="3"/>
      <c r="E66" s="3"/>
      <c r="F66" s="3"/>
      <c r="G66" s="3"/>
      <c r="H66" s="3"/>
      <c r="I66" s="3"/>
      <c r="J66" s="3"/>
    </row>
    <row r="67" spans="2:10" ht="12.75">
      <c r="B67" s="3"/>
      <c r="C67" s="3"/>
      <c r="D67" s="3"/>
      <c r="E67" s="3"/>
      <c r="F67" s="3"/>
      <c r="G67" s="3"/>
      <c r="H67" s="3"/>
      <c r="I67" s="3"/>
      <c r="J67" s="3"/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  <row r="69" spans="2:10" ht="12.75">
      <c r="B69" s="3"/>
      <c r="C69" s="3"/>
      <c r="D69" s="3"/>
      <c r="E69" s="3"/>
      <c r="F69" s="3"/>
      <c r="G69" s="3"/>
      <c r="H69" s="3"/>
      <c r="I69" s="3"/>
      <c r="J69" s="3"/>
    </row>
  </sheetData>
  <sheetProtection/>
  <printOptions/>
  <pageMargins left="0.75" right="0.75" top="1" bottom="1" header="0.5" footer="0.5"/>
  <pageSetup blackAndWhite="1" fitToHeight="1" fitToWidth="1" horizontalDpi="300" verticalDpi="300" orientation="portrait" scale="83" r:id="rId1"/>
  <headerFooter alignWithMargins="0">
    <oddFooter>&amp;C&amp;[Page 17&amp;R&amp;D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1:V58"/>
  <sheetViews>
    <sheetView showGridLines="0" zoomScale="85" zoomScaleNormal="85" zoomScalePageLayoutView="0" workbookViewId="0" topLeftCell="C1">
      <selection activeCell="D3" sqref="D3"/>
    </sheetView>
  </sheetViews>
  <sheetFormatPr defaultColWidth="9.140625" defaultRowHeight="12.75"/>
  <cols>
    <col min="1" max="1" width="1.57421875" style="16" customWidth="1"/>
    <col min="2" max="2" width="30.140625" style="16" customWidth="1"/>
    <col min="3" max="3" width="17.421875" style="16" customWidth="1"/>
    <col min="4" max="4" width="12.8515625" style="16" customWidth="1"/>
    <col min="5" max="5" width="12.7109375" style="16" customWidth="1"/>
    <col min="6" max="17" width="10.7109375" style="16" customWidth="1"/>
    <col min="18" max="18" width="15.7109375" style="16" customWidth="1"/>
    <col min="19" max="19" width="0" style="16" hidden="1" customWidth="1"/>
    <col min="20" max="20" width="8.00390625" style="16" customWidth="1"/>
    <col min="21" max="21" width="0" style="16" hidden="1" customWidth="1"/>
    <col min="22" max="16384" width="9.140625" style="16" customWidth="1"/>
  </cols>
  <sheetData>
    <row r="1" spans="2:18" ht="16.5" thickBot="1">
      <c r="B1" s="420" t="s">
        <v>322</v>
      </c>
      <c r="C1" s="421"/>
      <c r="D1" s="422"/>
      <c r="E1" s="423">
        <f>'Farm profile'!D3</f>
        <v>0</v>
      </c>
      <c r="F1" s="424"/>
      <c r="G1" s="424"/>
      <c r="H1" s="424"/>
      <c r="I1" s="424"/>
      <c r="J1" s="424"/>
      <c r="K1" s="424"/>
      <c r="L1" s="424"/>
      <c r="M1" s="425"/>
      <c r="N1" s="425"/>
      <c r="O1" s="425"/>
      <c r="P1" s="425"/>
      <c r="Q1" s="425"/>
      <c r="R1" s="425"/>
    </row>
    <row r="2" spans="2:18" ht="15.75" thickTop="1">
      <c r="B2" s="426"/>
      <c r="C2" s="427"/>
      <c r="D2" s="428" t="s">
        <v>323</v>
      </c>
      <c r="E2" s="429" t="s">
        <v>324</v>
      </c>
      <c r="F2" s="430"/>
      <c r="G2" s="430"/>
      <c r="H2" s="430"/>
      <c r="I2" s="430"/>
      <c r="J2" s="430"/>
      <c r="K2" s="430"/>
      <c r="L2" s="430"/>
      <c r="M2" s="431"/>
      <c r="N2" s="431"/>
      <c r="O2" s="431"/>
      <c r="P2" s="431"/>
      <c r="Q2" s="432"/>
      <c r="R2" s="119"/>
    </row>
    <row r="3" spans="2:18" ht="15.75">
      <c r="B3" s="561" t="s">
        <v>325</v>
      </c>
      <c r="C3" s="433" t="s">
        <v>491</v>
      </c>
      <c r="D3" s="434">
        <f>'Title page'!C28</f>
        <v>43100</v>
      </c>
      <c r="E3" s="435" t="s">
        <v>497</v>
      </c>
      <c r="F3" s="436" t="s">
        <v>326</v>
      </c>
      <c r="G3" s="436" t="s">
        <v>327</v>
      </c>
      <c r="H3" s="436" t="s">
        <v>328</v>
      </c>
      <c r="I3" s="436" t="s">
        <v>329</v>
      </c>
      <c r="J3" s="436" t="s">
        <v>330</v>
      </c>
      <c r="K3" s="436" t="s">
        <v>331</v>
      </c>
      <c r="L3" s="436" t="s">
        <v>332</v>
      </c>
      <c r="M3" s="436" t="s">
        <v>333</v>
      </c>
      <c r="N3" s="436" t="s">
        <v>334</v>
      </c>
      <c r="O3" s="436" t="s">
        <v>335</v>
      </c>
      <c r="P3" s="436" t="s">
        <v>336</v>
      </c>
      <c r="Q3" s="436" t="s">
        <v>337</v>
      </c>
      <c r="R3" s="436" t="s">
        <v>7</v>
      </c>
    </row>
    <row r="4" spans="2:18" ht="15">
      <c r="B4" s="437" t="s">
        <v>452</v>
      </c>
      <c r="C4" s="438"/>
      <c r="D4" s="439">
        <f>'Balance Sheet'!E9</f>
      </c>
      <c r="E4" s="440">
        <f>'Balance Sheet'!D9</f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2">
        <f aca="true" t="shared" si="0" ref="R4:R9">SUM(F4:Q4)</f>
        <v>0</v>
      </c>
    </row>
    <row r="5" spans="2:18" ht="15">
      <c r="B5" s="443" t="s">
        <v>184</v>
      </c>
      <c r="C5" s="444"/>
      <c r="D5" s="439">
        <f>SUM('Income State.'!D5+'Income State.'!D6)</f>
        <v>0</v>
      </c>
      <c r="E5" s="440">
        <f>SUM('Lvstk. Prod.'!M17+'Lvstk. Prod.'!M26)</f>
        <v>0</v>
      </c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5">
        <f t="shared" si="0"/>
        <v>0</v>
      </c>
    </row>
    <row r="6" spans="2:18" ht="15">
      <c r="B6" s="446" t="s">
        <v>338</v>
      </c>
      <c r="C6" s="447">
        <f>'Income State.'!C9</f>
        <v>0</v>
      </c>
      <c r="D6" s="439">
        <f>'Income State.'!D9</f>
        <v>0</v>
      </c>
      <c r="E6" s="440">
        <f>'Crop Prod.'!M6</f>
        <v>0</v>
      </c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8">
        <f t="shared" si="0"/>
        <v>0</v>
      </c>
    </row>
    <row r="7" spans="2:18" ht="15">
      <c r="B7" s="449"/>
      <c r="C7" s="447">
        <f>'Income State.'!C10</f>
        <v>0</v>
      </c>
      <c r="D7" s="439">
        <f>'Income State.'!D10</f>
        <v>0</v>
      </c>
      <c r="E7" s="440">
        <f>'Crop Prod.'!M7</f>
        <v>0</v>
      </c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8">
        <f t="shared" si="0"/>
        <v>0</v>
      </c>
    </row>
    <row r="8" spans="2:18" ht="15">
      <c r="B8" s="450"/>
      <c r="C8" s="447">
        <f>'Income State.'!C11</f>
        <v>0</v>
      </c>
      <c r="D8" s="439">
        <f>'Income State.'!D11</f>
        <v>0</v>
      </c>
      <c r="E8" s="440">
        <f>'Crop Prod.'!M8</f>
        <v>0</v>
      </c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8">
        <f t="shared" si="0"/>
        <v>0</v>
      </c>
    </row>
    <row r="9" spans="2:18" ht="15">
      <c r="B9" s="451"/>
      <c r="C9" s="447">
        <f>'Income State.'!C12</f>
        <v>0</v>
      </c>
      <c r="D9" s="439">
        <f>'Income State.'!D12</f>
        <v>0</v>
      </c>
      <c r="E9" s="440">
        <f>'Crop Prod.'!M9</f>
        <v>0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8">
        <f t="shared" si="0"/>
        <v>0</v>
      </c>
    </row>
    <row r="10" spans="2:18" ht="15">
      <c r="B10" s="452"/>
      <c r="C10" s="447">
        <f>'Income State.'!C13</f>
        <v>0</v>
      </c>
      <c r="D10" s="439">
        <f>'Income State.'!D13</f>
        <v>0</v>
      </c>
      <c r="E10" s="440">
        <f>'Crop Prod.'!M10</f>
        <v>0</v>
      </c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5">
        <f aca="true" t="shared" si="1" ref="R10:R24">SUM(F10:Q10)</f>
        <v>0</v>
      </c>
    </row>
    <row r="11" spans="2:18" ht="15">
      <c r="B11" s="452"/>
      <c r="C11" s="447">
        <f>'Income State.'!C14</f>
        <v>0</v>
      </c>
      <c r="D11" s="439">
        <f>'Income State.'!D14</f>
        <v>0</v>
      </c>
      <c r="E11" s="440">
        <f>'Crop Prod.'!M11</f>
        <v>0</v>
      </c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5">
        <f t="shared" si="1"/>
        <v>0</v>
      </c>
    </row>
    <row r="12" spans="2:18" ht="15">
      <c r="B12" s="380"/>
      <c r="C12" s="447">
        <f>'Income State.'!C15</f>
        <v>0</v>
      </c>
      <c r="D12" s="439">
        <f>'Income State.'!D15</f>
        <v>0</v>
      </c>
      <c r="E12" s="440">
        <f>'Crop Prod.'!M12</f>
        <v>0</v>
      </c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5">
        <f t="shared" si="1"/>
        <v>0</v>
      </c>
    </row>
    <row r="13" spans="2:18" ht="15">
      <c r="B13" s="380"/>
      <c r="C13" s="447">
        <f>'Income State.'!C16</f>
        <v>0</v>
      </c>
      <c r="D13" s="439">
        <f>'Income State.'!D16</f>
        <v>0</v>
      </c>
      <c r="E13" s="440">
        <f>'Crop Prod.'!M13</f>
        <v>0</v>
      </c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5">
        <f t="shared" si="1"/>
        <v>0</v>
      </c>
    </row>
    <row r="14" spans="2:18" ht="15">
      <c r="B14" s="380"/>
      <c r="C14" s="447">
        <f>'Income State.'!C17</f>
        <v>0</v>
      </c>
      <c r="D14" s="439">
        <f>'Income State.'!D17</f>
        <v>0</v>
      </c>
      <c r="E14" s="440">
        <f>'Crop Prod.'!M14</f>
        <v>0</v>
      </c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5">
        <f t="shared" si="1"/>
        <v>0</v>
      </c>
    </row>
    <row r="15" spans="2:18" ht="15">
      <c r="B15" s="453"/>
      <c r="C15" s="447">
        <f>'Income State.'!C18</f>
        <v>0</v>
      </c>
      <c r="D15" s="439">
        <f>'Income State.'!D18</f>
        <v>0</v>
      </c>
      <c r="E15" s="440">
        <f>'Crop Prod.'!M15</f>
        <v>0</v>
      </c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5">
        <f t="shared" si="1"/>
        <v>0</v>
      </c>
    </row>
    <row r="16" spans="2:18" ht="15">
      <c r="B16" s="454" t="s">
        <v>202</v>
      </c>
      <c r="C16" s="455"/>
      <c r="D16" s="439">
        <f>'Income State.'!D19</f>
        <v>0</v>
      </c>
      <c r="E16" s="456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5">
        <f t="shared" si="1"/>
        <v>0</v>
      </c>
    </row>
    <row r="17" spans="2:18" ht="15">
      <c r="B17" s="454" t="s">
        <v>453</v>
      </c>
      <c r="C17" s="455"/>
      <c r="D17" s="439">
        <f>'Income State.'!D20</f>
        <v>0</v>
      </c>
      <c r="E17" s="456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5">
        <f t="shared" si="1"/>
        <v>0</v>
      </c>
    </row>
    <row r="18" spans="2:18" ht="15">
      <c r="B18" s="454" t="s">
        <v>454</v>
      </c>
      <c r="C18" s="455"/>
      <c r="D18" s="457"/>
      <c r="E18" s="456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5">
        <f t="shared" si="1"/>
        <v>0</v>
      </c>
    </row>
    <row r="19" spans="2:18" ht="15">
      <c r="B19" s="454" t="s">
        <v>455</v>
      </c>
      <c r="C19" s="455"/>
      <c r="D19" s="457"/>
      <c r="E19" s="440">
        <f>'Proj.Cap.Trans.'!E13</f>
        <v>0</v>
      </c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2">
        <f t="shared" si="1"/>
        <v>0</v>
      </c>
    </row>
    <row r="20" spans="2:18" ht="15.75" thickBot="1">
      <c r="B20" s="458" t="s">
        <v>456</v>
      </c>
      <c r="C20" s="459"/>
      <c r="D20" s="460">
        <f>'Balance Sheet'!D39</f>
        <v>0</v>
      </c>
      <c r="E20" s="461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3">
        <f t="shared" si="1"/>
        <v>0</v>
      </c>
    </row>
    <row r="21" spans="2:18" ht="16.5" thickBot="1">
      <c r="B21" s="464" t="s">
        <v>339</v>
      </c>
      <c r="C21" s="465"/>
      <c r="D21" s="466">
        <f>SUM(D4:D20)</f>
        <v>0</v>
      </c>
      <c r="E21" s="467">
        <f>SUM(E4:E20)</f>
        <v>0</v>
      </c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8">
        <f t="shared" si="1"/>
        <v>0</v>
      </c>
    </row>
    <row r="22" spans="2:18" ht="16.5" thickTop="1">
      <c r="B22" s="469" t="s">
        <v>340</v>
      </c>
      <c r="C22" s="444"/>
      <c r="D22" s="470"/>
      <c r="E22" s="47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2">
        <f t="shared" si="1"/>
        <v>0</v>
      </c>
    </row>
    <row r="23" spans="2:18" ht="15">
      <c r="B23" s="472" t="s">
        <v>457</v>
      </c>
      <c r="C23" s="444"/>
      <c r="D23" s="473">
        <f>'Income State.'!H5</f>
        <v>0</v>
      </c>
      <c r="E23" s="474">
        <f>'Lvstk. Prod.'!I17</f>
        <v>0</v>
      </c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2">
        <f t="shared" si="1"/>
        <v>0</v>
      </c>
    </row>
    <row r="24" spans="2:18" ht="15">
      <c r="B24" s="472" t="s">
        <v>458</v>
      </c>
      <c r="C24" s="444"/>
      <c r="D24" s="473">
        <f>'Income State.'!H6</f>
        <v>0</v>
      </c>
      <c r="E24" s="475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2">
        <f t="shared" si="1"/>
        <v>0</v>
      </c>
    </row>
    <row r="25" spans="2:18" ht="15">
      <c r="B25" s="476" t="s">
        <v>459</v>
      </c>
      <c r="C25" s="477"/>
      <c r="D25" s="473">
        <f>'Income State.'!H7</f>
        <v>0</v>
      </c>
      <c r="E25" s="475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2">
        <f aca="true" t="shared" si="2" ref="R25:R40">SUM(F25:Q25)</f>
        <v>0</v>
      </c>
    </row>
    <row r="26" spans="2:18" ht="15">
      <c r="B26" s="472" t="s">
        <v>45</v>
      </c>
      <c r="C26" s="444"/>
      <c r="D26" s="473">
        <f>'Income State.'!H8</f>
        <v>0</v>
      </c>
      <c r="E26" s="474">
        <f>'Crop Prod.'!F33</f>
        <v>0</v>
      </c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2">
        <f t="shared" si="2"/>
        <v>0</v>
      </c>
    </row>
    <row r="27" spans="2:18" ht="15">
      <c r="B27" s="476" t="s">
        <v>460</v>
      </c>
      <c r="C27" s="477"/>
      <c r="D27" s="473">
        <f>'Income State.'!H9</f>
        <v>0</v>
      </c>
      <c r="E27" s="474">
        <f>'Crop Prod.'!H33</f>
        <v>0</v>
      </c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2">
        <f t="shared" si="2"/>
        <v>0</v>
      </c>
    </row>
    <row r="28" spans="2:18" ht="15">
      <c r="B28" s="478" t="s">
        <v>461</v>
      </c>
      <c r="C28" s="444"/>
      <c r="D28" s="473">
        <f>'Income State.'!H10</f>
        <v>0</v>
      </c>
      <c r="E28" s="474">
        <f>'Crop Prod.'!J33</f>
        <v>0</v>
      </c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2">
        <f t="shared" si="2"/>
        <v>0</v>
      </c>
    </row>
    <row r="29" spans="2:18" ht="15">
      <c r="B29" s="476" t="s">
        <v>462</v>
      </c>
      <c r="C29" s="444"/>
      <c r="D29" s="473">
        <f>'Income State.'!H11</f>
        <v>0</v>
      </c>
      <c r="E29" s="474">
        <f>'Crop Prod.'!N33</f>
        <v>0</v>
      </c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2">
        <f t="shared" si="2"/>
        <v>0</v>
      </c>
    </row>
    <row r="30" spans="2:18" ht="15">
      <c r="B30" s="395" t="s">
        <v>463</v>
      </c>
      <c r="C30" s="444"/>
      <c r="D30" s="473">
        <f>'Income State.'!H12</f>
        <v>0</v>
      </c>
      <c r="E30" s="474">
        <f>'Crop Prod.'!L33</f>
        <v>0</v>
      </c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2">
        <f t="shared" si="2"/>
        <v>0</v>
      </c>
    </row>
    <row r="31" spans="2:18" ht="15">
      <c r="B31" s="476" t="s">
        <v>17</v>
      </c>
      <c r="C31" s="444"/>
      <c r="D31" s="473">
        <f>'Income State.'!H13</f>
        <v>0</v>
      </c>
      <c r="E31" s="475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2">
        <f t="shared" si="2"/>
        <v>0</v>
      </c>
    </row>
    <row r="32" spans="2:18" ht="15">
      <c r="B32" s="476" t="s">
        <v>464</v>
      </c>
      <c r="C32" s="444"/>
      <c r="D32" s="473">
        <f>'Income State.'!H14</f>
        <v>0</v>
      </c>
      <c r="E32" s="475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2">
        <f t="shared" si="2"/>
        <v>0</v>
      </c>
    </row>
    <row r="33" spans="2:18" ht="15">
      <c r="B33" s="476" t="s">
        <v>198</v>
      </c>
      <c r="C33" s="444"/>
      <c r="D33" s="473">
        <f>'Income State.'!H15</f>
        <v>0</v>
      </c>
      <c r="E33" s="475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2">
        <f t="shared" si="2"/>
        <v>0</v>
      </c>
    </row>
    <row r="34" spans="2:18" ht="15">
      <c r="B34" s="476" t="s">
        <v>465</v>
      </c>
      <c r="C34" s="444"/>
      <c r="D34" s="473">
        <f>'Income State.'!H16</f>
        <v>0</v>
      </c>
      <c r="E34" s="475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2">
        <f t="shared" si="2"/>
        <v>0</v>
      </c>
    </row>
    <row r="35" spans="2:18" ht="15">
      <c r="B35" s="476" t="s">
        <v>466</v>
      </c>
      <c r="C35" s="444"/>
      <c r="D35" s="473">
        <f>'Income State.'!H17</f>
        <v>0</v>
      </c>
      <c r="E35" s="475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2">
        <f t="shared" si="2"/>
        <v>0</v>
      </c>
    </row>
    <row r="36" spans="2:18" ht="15">
      <c r="B36" s="476" t="s">
        <v>201</v>
      </c>
      <c r="C36" s="444"/>
      <c r="D36" s="473">
        <f>'Income State.'!H18</f>
        <v>0</v>
      </c>
      <c r="E36" s="475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2">
        <f t="shared" si="2"/>
        <v>0</v>
      </c>
    </row>
    <row r="37" spans="2:18" ht="15">
      <c r="B37" s="476" t="s">
        <v>203</v>
      </c>
      <c r="C37" s="444"/>
      <c r="D37" s="473">
        <f>'Income State.'!H19</f>
        <v>0</v>
      </c>
      <c r="E37" s="475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2">
        <f t="shared" si="2"/>
        <v>0</v>
      </c>
    </row>
    <row r="38" spans="2:18" ht="15">
      <c r="B38" s="479" t="s">
        <v>423</v>
      </c>
      <c r="C38" s="444"/>
      <c r="D38" s="473">
        <f>'Income State.'!H20</f>
        <v>0</v>
      </c>
      <c r="E38" s="475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2">
        <f t="shared" si="2"/>
        <v>0</v>
      </c>
    </row>
    <row r="39" spans="2:18" ht="15">
      <c r="B39" s="476" t="s">
        <v>205</v>
      </c>
      <c r="C39" s="444"/>
      <c r="D39" s="473">
        <f>'Income State.'!H21</f>
        <v>0</v>
      </c>
      <c r="E39" s="475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2">
        <f t="shared" si="2"/>
        <v>0</v>
      </c>
    </row>
    <row r="40" spans="2:18" ht="15">
      <c r="B40" s="476" t="s">
        <v>467</v>
      </c>
      <c r="C40" s="444"/>
      <c r="D40" s="473">
        <f>'Income State.'!H22</f>
        <v>0</v>
      </c>
      <c r="E40" s="475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2">
        <f t="shared" si="2"/>
        <v>0</v>
      </c>
    </row>
    <row r="41" spans="2:18" ht="15">
      <c r="B41" s="476" t="s">
        <v>468</v>
      </c>
      <c r="C41" s="444"/>
      <c r="D41" s="473">
        <f>'Income State.'!H36</f>
        <v>0</v>
      </c>
      <c r="E41" s="474">
        <f>'Leased prop.'!H36</f>
        <v>0</v>
      </c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2">
        <f aca="true" t="shared" si="3" ref="R41:R51">SUM(F41:Q41)</f>
        <v>0</v>
      </c>
    </row>
    <row r="42" spans="2:18" ht="15">
      <c r="B42" s="476" t="s">
        <v>469</v>
      </c>
      <c r="C42" s="444"/>
      <c r="D42" s="473">
        <f>'Income State.'!H34</f>
        <v>0</v>
      </c>
      <c r="E42" s="475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2">
        <f t="shared" si="3"/>
        <v>0</v>
      </c>
    </row>
    <row r="43" spans="2:18" ht="15">
      <c r="B43" s="476" t="s">
        <v>470</v>
      </c>
      <c r="C43" s="444"/>
      <c r="D43" s="473">
        <f>'Income State.'!H35</f>
        <v>0</v>
      </c>
      <c r="E43" s="475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2">
        <f t="shared" si="3"/>
        <v>0</v>
      </c>
    </row>
    <row r="44" spans="2:18" ht="15">
      <c r="B44" s="476" t="s">
        <v>471</v>
      </c>
      <c r="C44" s="444"/>
      <c r="D44" s="473">
        <f>'Income State.'!H24</f>
        <v>0</v>
      </c>
      <c r="E44" s="475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2">
        <f t="shared" si="3"/>
        <v>0</v>
      </c>
    </row>
    <row r="45" spans="2:18" ht="15">
      <c r="B45" s="476" t="s">
        <v>472</v>
      </c>
      <c r="C45" s="480"/>
      <c r="D45" s="473">
        <f>'Income State.'!H23</f>
        <v>0</v>
      </c>
      <c r="E45" s="474">
        <f>+R45</f>
        <v>0</v>
      </c>
      <c r="F45" s="473">
        <f>IF(C53&lt;0,0,+$C$45*C53/12)</f>
        <v>0</v>
      </c>
      <c r="G45" s="473">
        <f>IF(F53&lt;0,0,+$C$45*F53/12)</f>
        <v>0</v>
      </c>
      <c r="H45" s="473">
        <f aca="true" t="shared" si="4" ref="H45:Q45">IF(G53&lt;0,0,+$C$45*G53/12)</f>
        <v>0</v>
      </c>
      <c r="I45" s="473">
        <f t="shared" si="4"/>
        <v>0</v>
      </c>
      <c r="J45" s="473">
        <f t="shared" si="4"/>
        <v>0</v>
      </c>
      <c r="K45" s="473">
        <f t="shared" si="4"/>
        <v>0</v>
      </c>
      <c r="L45" s="473">
        <f t="shared" si="4"/>
        <v>0</v>
      </c>
      <c r="M45" s="473">
        <f t="shared" si="4"/>
        <v>0</v>
      </c>
      <c r="N45" s="473">
        <f t="shared" si="4"/>
        <v>0</v>
      </c>
      <c r="O45" s="473">
        <f t="shared" si="4"/>
        <v>0</v>
      </c>
      <c r="P45" s="473">
        <f t="shared" si="4"/>
        <v>0</v>
      </c>
      <c r="Q45" s="473">
        <f t="shared" si="4"/>
        <v>0</v>
      </c>
      <c r="R45" s="442">
        <f t="shared" si="3"/>
        <v>0</v>
      </c>
    </row>
    <row r="46" spans="2:20" ht="15.75" thickBot="1">
      <c r="B46" s="481" t="s">
        <v>473</v>
      </c>
      <c r="C46" s="482"/>
      <c r="D46" s="483">
        <f>'Income State.'!H37</f>
        <v>0</v>
      </c>
      <c r="E46" s="484">
        <f>SUM('Debt.Serv.Wkst.'!F35)</f>
        <v>0</v>
      </c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6">
        <f t="shared" si="3"/>
        <v>0</v>
      </c>
      <c r="S46" s="22"/>
      <c r="T46" s="50"/>
    </row>
    <row r="47" spans="2:22" ht="16.5" thickBot="1">
      <c r="B47" s="487" t="s">
        <v>341</v>
      </c>
      <c r="C47" s="488"/>
      <c r="D47" s="489">
        <f>SUM(D23:D46)</f>
        <v>0</v>
      </c>
      <c r="E47" s="490">
        <f>SUM(E23:E46)</f>
        <v>0</v>
      </c>
      <c r="F47" s="489">
        <f aca="true" t="shared" si="5" ref="F47:Q47">SUM(F23:F46)</f>
        <v>0</v>
      </c>
      <c r="G47" s="489">
        <f t="shared" si="5"/>
        <v>0</v>
      </c>
      <c r="H47" s="489">
        <f t="shared" si="5"/>
        <v>0</v>
      </c>
      <c r="I47" s="489">
        <f t="shared" si="5"/>
        <v>0</v>
      </c>
      <c r="J47" s="489">
        <f t="shared" si="5"/>
        <v>0</v>
      </c>
      <c r="K47" s="489">
        <f t="shared" si="5"/>
        <v>0</v>
      </c>
      <c r="L47" s="489">
        <f t="shared" si="5"/>
        <v>0</v>
      </c>
      <c r="M47" s="489">
        <f t="shared" si="5"/>
        <v>0</v>
      </c>
      <c r="N47" s="489">
        <f t="shared" si="5"/>
        <v>0</v>
      </c>
      <c r="O47" s="489">
        <f t="shared" si="5"/>
        <v>0</v>
      </c>
      <c r="P47" s="489">
        <f t="shared" si="5"/>
        <v>0</v>
      </c>
      <c r="Q47" s="489">
        <f t="shared" si="5"/>
        <v>0</v>
      </c>
      <c r="R47" s="491">
        <f t="shared" si="3"/>
        <v>0</v>
      </c>
      <c r="S47" s="21"/>
      <c r="T47" s="23"/>
      <c r="U47" s="23"/>
      <c r="V47" s="23"/>
    </row>
    <row r="48" spans="2:22" ht="15.75" thickTop="1">
      <c r="B48" s="476" t="s">
        <v>474</v>
      </c>
      <c r="C48" s="492"/>
      <c r="D48" s="441"/>
      <c r="E48" s="474">
        <f>SUM('Debt.Serv.Wkst.'!G35)</f>
        <v>0</v>
      </c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2">
        <f t="shared" si="3"/>
        <v>0</v>
      </c>
      <c r="T48" s="23"/>
      <c r="U48" s="23"/>
      <c r="V48" s="23"/>
    </row>
    <row r="49" spans="2:22" ht="15">
      <c r="B49" s="476" t="s">
        <v>475</v>
      </c>
      <c r="C49" s="444"/>
      <c r="D49" s="441"/>
      <c r="E49" s="475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2">
        <f t="shared" si="3"/>
        <v>0</v>
      </c>
      <c r="T49" s="23"/>
      <c r="U49" s="23"/>
      <c r="V49" s="23"/>
    </row>
    <row r="50" spans="2:22" ht="15">
      <c r="B50" s="437" t="s">
        <v>476</v>
      </c>
      <c r="C50" s="455"/>
      <c r="D50" s="439">
        <f>'Balance Sheet'!D40</f>
        <v>0</v>
      </c>
      <c r="E50" s="456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2">
        <f t="shared" si="3"/>
        <v>0</v>
      </c>
      <c r="S50" s="22"/>
      <c r="T50" s="23"/>
      <c r="U50" s="23"/>
      <c r="V50" s="23"/>
    </row>
    <row r="51" spans="2:22" ht="16.5" thickBot="1">
      <c r="B51" s="493" t="s">
        <v>342</v>
      </c>
      <c r="C51" s="488"/>
      <c r="D51" s="489">
        <f>SUM(D47:D50)</f>
        <v>0</v>
      </c>
      <c r="E51" s="490">
        <f>SUM(E47:E50)</f>
        <v>0</v>
      </c>
      <c r="F51" s="489">
        <f aca="true" t="shared" si="6" ref="F51:Q51">SUM(F47:F50)</f>
        <v>0</v>
      </c>
      <c r="G51" s="489">
        <f t="shared" si="6"/>
        <v>0</v>
      </c>
      <c r="H51" s="489">
        <f t="shared" si="6"/>
        <v>0</v>
      </c>
      <c r="I51" s="489">
        <f t="shared" si="6"/>
        <v>0</v>
      </c>
      <c r="J51" s="489">
        <f t="shared" si="6"/>
        <v>0</v>
      </c>
      <c r="K51" s="489">
        <f t="shared" si="6"/>
        <v>0</v>
      </c>
      <c r="L51" s="489">
        <f t="shared" si="6"/>
        <v>0</v>
      </c>
      <c r="M51" s="489">
        <f t="shared" si="6"/>
        <v>0</v>
      </c>
      <c r="N51" s="489">
        <f t="shared" si="6"/>
        <v>0</v>
      </c>
      <c r="O51" s="489">
        <f t="shared" si="6"/>
        <v>0</v>
      </c>
      <c r="P51" s="489">
        <f t="shared" si="6"/>
        <v>0</v>
      </c>
      <c r="Q51" s="489">
        <f t="shared" si="6"/>
        <v>0</v>
      </c>
      <c r="R51" s="491">
        <f t="shared" si="3"/>
        <v>0</v>
      </c>
      <c r="S51" s="21"/>
      <c r="T51" s="23"/>
      <c r="U51" s="23"/>
      <c r="V51" s="23"/>
    </row>
    <row r="52" spans="2:22" ht="17.25" thickBot="1" thickTop="1">
      <c r="B52" s="493" t="s">
        <v>343</v>
      </c>
      <c r="C52" s="494"/>
      <c r="D52" s="495">
        <f>SUM(D21-D51)</f>
        <v>0</v>
      </c>
      <c r="E52" s="496">
        <f>SUM(E21-E51)</f>
        <v>0</v>
      </c>
      <c r="F52" s="495">
        <f>SUM(F21-F51)</f>
        <v>0</v>
      </c>
      <c r="G52" s="495">
        <f aca="true" t="shared" si="7" ref="G52:Q52">SUM(G21-G51)</f>
        <v>0</v>
      </c>
      <c r="H52" s="495">
        <f t="shared" si="7"/>
        <v>0</v>
      </c>
      <c r="I52" s="495">
        <f t="shared" si="7"/>
        <v>0</v>
      </c>
      <c r="J52" s="495">
        <f t="shared" si="7"/>
        <v>0</v>
      </c>
      <c r="K52" s="495">
        <f t="shared" si="7"/>
        <v>0</v>
      </c>
      <c r="L52" s="495">
        <f t="shared" si="7"/>
        <v>0</v>
      </c>
      <c r="M52" s="495">
        <f t="shared" si="7"/>
        <v>0</v>
      </c>
      <c r="N52" s="495">
        <f t="shared" si="7"/>
        <v>0</v>
      </c>
      <c r="O52" s="495">
        <f t="shared" si="7"/>
        <v>0</v>
      </c>
      <c r="P52" s="495">
        <f t="shared" si="7"/>
        <v>0</v>
      </c>
      <c r="Q52" s="495">
        <f t="shared" si="7"/>
        <v>0</v>
      </c>
      <c r="R52" s="497">
        <f>SUM(R21-R51)</f>
        <v>0</v>
      </c>
      <c r="S52" s="22"/>
      <c r="T52" s="23"/>
      <c r="U52" s="23"/>
      <c r="V52" s="23"/>
    </row>
    <row r="53" spans="2:22" ht="17.25" thickBot="1" thickTop="1">
      <c r="B53" s="493" t="s">
        <v>344</v>
      </c>
      <c r="C53" s="494">
        <f>'Credit Inf.'!K29</f>
        <v>0</v>
      </c>
      <c r="D53" s="495"/>
      <c r="E53" s="498"/>
      <c r="F53" s="499">
        <f>SUM(C53&gt;0,((+C53*-1+F52)*-1),0)</f>
        <v>0</v>
      </c>
      <c r="G53" s="495">
        <f>IF(F53&lt;0,((+F53*-1+G52)*-1),IF((F54+G52)*-1&lt;0,0,(F54+G52)*-1))</f>
        <v>0</v>
      </c>
      <c r="H53" s="495">
        <f>IF(G53&lt;0,((+G53*-1+H52)*-1),IF((G54+H52)*-1&lt;0,0,(G54+H52)*-1))</f>
        <v>0</v>
      </c>
      <c r="I53" s="495">
        <f aca="true" t="shared" si="8" ref="I53:Q53">IF(H53&lt;0,((+H53*-1+I52)*-1),IF((H54+I52)*-1&lt;0,0,(H54+I52)*-1))</f>
        <v>0</v>
      </c>
      <c r="J53" s="495">
        <f t="shared" si="8"/>
        <v>0</v>
      </c>
      <c r="K53" s="495">
        <f t="shared" si="8"/>
        <v>0</v>
      </c>
      <c r="L53" s="495">
        <f t="shared" si="8"/>
        <v>0</v>
      </c>
      <c r="M53" s="495">
        <f t="shared" si="8"/>
        <v>0</v>
      </c>
      <c r="N53" s="495">
        <f t="shared" si="8"/>
        <v>0</v>
      </c>
      <c r="O53" s="495">
        <f t="shared" si="8"/>
        <v>0</v>
      </c>
      <c r="P53" s="495">
        <f t="shared" si="8"/>
        <v>0</v>
      </c>
      <c r="Q53" s="495">
        <f t="shared" si="8"/>
        <v>0</v>
      </c>
      <c r="R53" s="497"/>
      <c r="S53" s="22"/>
      <c r="T53" s="23"/>
      <c r="U53" s="23"/>
      <c r="V53" s="23"/>
    </row>
    <row r="54" spans="2:22" ht="17.25" thickBot="1" thickTop="1">
      <c r="B54" s="500" t="s">
        <v>345</v>
      </c>
      <c r="C54" s="501"/>
      <c r="D54" s="502"/>
      <c r="E54" s="503"/>
      <c r="F54" s="504">
        <f>IF(C53&gt;0,F52-C53,F52)</f>
        <v>0</v>
      </c>
      <c r="G54" s="504">
        <f>IF(F53&gt;0,G52-F53,F54+G52)</f>
        <v>0</v>
      </c>
      <c r="H54" s="504">
        <f aca="true" t="shared" si="9" ref="H54:Q54">IF(G53&gt;0,H52-G53,G54+H52)</f>
        <v>0</v>
      </c>
      <c r="I54" s="504">
        <f t="shared" si="9"/>
        <v>0</v>
      </c>
      <c r="J54" s="504">
        <f t="shared" si="9"/>
        <v>0</v>
      </c>
      <c r="K54" s="504">
        <f t="shared" si="9"/>
        <v>0</v>
      </c>
      <c r="L54" s="504">
        <f t="shared" si="9"/>
        <v>0</v>
      </c>
      <c r="M54" s="504">
        <f t="shared" si="9"/>
        <v>0</v>
      </c>
      <c r="N54" s="504">
        <f t="shared" si="9"/>
        <v>0</v>
      </c>
      <c r="O54" s="504">
        <f t="shared" si="9"/>
        <v>0</v>
      </c>
      <c r="P54" s="504">
        <f t="shared" si="9"/>
        <v>0</v>
      </c>
      <c r="Q54" s="504">
        <f t="shared" si="9"/>
        <v>0</v>
      </c>
      <c r="R54" s="505"/>
      <c r="S54" s="22"/>
      <c r="T54" s="23"/>
      <c r="U54" s="23"/>
      <c r="V54" s="23"/>
    </row>
    <row r="55" spans="2:22" ht="12.75" customHeight="1" thickTop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3"/>
      <c r="T55" s="23"/>
      <c r="U55" s="23"/>
      <c r="V55" s="23"/>
    </row>
    <row r="56" spans="2:18" ht="12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ht="12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ht="12.75" customHeight="1"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ht="18" customHeight="1"/>
    <row r="60" ht="18" customHeight="1"/>
    <row r="61" ht="18" customHeight="1"/>
  </sheetData>
  <sheetProtection/>
  <printOptions horizontalCentered="1" verticalCentered="1"/>
  <pageMargins left="0" right="0" top="0" bottom="0" header="0" footer="0"/>
  <pageSetup blackAndWhite="1" fitToHeight="1" fitToWidth="1" horizontalDpi="300" verticalDpi="300" orientation="landscape" scale="63" r:id="rId1"/>
  <headerFooter alignWithMargins="0">
    <oddFooter>&amp;CPage 18&amp;R&amp;D</oddFooter>
  </headerFooter>
  <colBreaks count="1" manualBreakCount="1">
    <brk id="1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B1:M77"/>
  <sheetViews>
    <sheetView showGridLines="0" zoomScalePageLayoutView="0" workbookViewId="0" topLeftCell="A19">
      <selection activeCell="K16" sqref="K16"/>
    </sheetView>
  </sheetViews>
  <sheetFormatPr defaultColWidth="9.140625" defaultRowHeight="12.75"/>
  <cols>
    <col min="1" max="1" width="1.8515625" style="0" customWidth="1"/>
    <col min="2" max="2" width="24.57421875" style="0" customWidth="1"/>
    <col min="3" max="3" width="4.140625" style="0" customWidth="1"/>
    <col min="4" max="4" width="10.7109375" style="0" customWidth="1"/>
    <col min="5" max="5" width="8.8515625" style="0" customWidth="1"/>
    <col min="6" max="9" width="12.7109375" style="0" customWidth="1"/>
    <col min="10" max="10" width="10.7109375" style="0" customWidth="1"/>
  </cols>
  <sheetData>
    <row r="1" spans="2:13" ht="15.75">
      <c r="B1" s="132"/>
      <c r="C1" s="132"/>
      <c r="D1" s="1"/>
      <c r="E1" s="14" t="s">
        <v>346</v>
      </c>
      <c r="F1" s="14"/>
      <c r="G1" s="14"/>
      <c r="H1" s="14"/>
      <c r="I1" s="1"/>
      <c r="J1" s="1"/>
      <c r="K1" s="3"/>
      <c r="L1" s="3"/>
      <c r="M1" s="3"/>
    </row>
    <row r="2" spans="2:13" ht="15"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</row>
    <row r="3" spans="2:13" ht="15">
      <c r="B3" s="381" t="s">
        <v>426</v>
      </c>
      <c r="C3" s="384"/>
      <c r="D3" s="564">
        <f>'Title page'!C10</f>
        <v>0</v>
      </c>
      <c r="E3" s="565"/>
      <c r="F3" s="565"/>
      <c r="G3" s="565"/>
      <c r="H3" s="565"/>
      <c r="I3" s="565"/>
      <c r="J3" s="565"/>
      <c r="K3" s="3"/>
      <c r="L3" s="3"/>
      <c r="M3" s="3"/>
    </row>
    <row r="4" spans="2:13" ht="15">
      <c r="B4" s="381" t="s">
        <v>425</v>
      </c>
      <c r="C4" s="394"/>
      <c r="D4" s="566">
        <f>'Title page'!C11</f>
        <v>0</v>
      </c>
      <c r="E4" s="565"/>
      <c r="F4" s="565"/>
      <c r="G4" s="565"/>
      <c r="H4" s="565" t="s">
        <v>498</v>
      </c>
      <c r="I4" s="567">
        <f>'Title page'!C21</f>
        <v>0</v>
      </c>
      <c r="J4" s="565"/>
      <c r="K4" s="3"/>
      <c r="L4" s="3"/>
      <c r="M4" s="3"/>
    </row>
    <row r="5" spans="2:13" ht="15">
      <c r="B5" s="381" t="s">
        <v>392</v>
      </c>
      <c r="C5" s="394"/>
      <c r="D5" s="568">
        <f>'Title page'!C17</f>
        <v>0</v>
      </c>
      <c r="E5" s="565"/>
      <c r="F5" s="565"/>
      <c r="G5" s="565"/>
      <c r="H5" s="565"/>
      <c r="I5" s="567"/>
      <c r="J5" s="565"/>
      <c r="K5" s="3"/>
      <c r="L5" s="3"/>
      <c r="M5" s="3"/>
    </row>
    <row r="6" spans="2:13" ht="15">
      <c r="B6" s="381" t="s">
        <v>390</v>
      </c>
      <c r="C6" s="394"/>
      <c r="D6" s="566">
        <f>'Title page'!C12</f>
        <v>0</v>
      </c>
      <c r="E6" s="565"/>
      <c r="F6" s="565"/>
      <c r="G6" s="565"/>
      <c r="H6" s="565" t="s">
        <v>391</v>
      </c>
      <c r="I6" s="567">
        <f>'Title page'!C15</f>
        <v>0</v>
      </c>
      <c r="J6" s="565"/>
      <c r="K6" s="3"/>
      <c r="L6" s="3"/>
      <c r="M6" s="3"/>
    </row>
    <row r="7" spans="2:13" ht="15">
      <c r="B7" s="381"/>
      <c r="C7" s="394"/>
      <c r="D7" s="566">
        <f>'Title page'!D14</f>
        <v>0</v>
      </c>
      <c r="E7" s="565"/>
      <c r="F7" s="565"/>
      <c r="G7" s="565"/>
      <c r="H7" s="565"/>
      <c r="I7" s="565"/>
      <c r="J7" s="565"/>
      <c r="K7" s="3"/>
      <c r="L7" s="3"/>
      <c r="M7" s="3"/>
    </row>
    <row r="8" spans="2:13" ht="15.75">
      <c r="B8" s="149" t="s">
        <v>0</v>
      </c>
      <c r="C8" s="149"/>
      <c r="D8" s="149"/>
      <c r="E8" s="134"/>
      <c r="F8" s="134"/>
      <c r="G8" s="134"/>
      <c r="H8" s="134"/>
      <c r="I8" s="134"/>
      <c r="J8" s="134"/>
      <c r="K8" s="3"/>
      <c r="L8" s="3"/>
      <c r="M8" s="3"/>
    </row>
    <row r="9" spans="2:13" ht="15.75" thickBot="1">
      <c r="B9" s="569" t="s">
        <v>429</v>
      </c>
      <c r="C9" s="570">
        <f>'Title page'!C22</f>
        <v>0</v>
      </c>
      <c r="D9" s="571" t="s">
        <v>347</v>
      </c>
      <c r="E9" s="570">
        <f>'Title page'!C23</f>
        <v>0</v>
      </c>
      <c r="F9" s="572"/>
      <c r="G9" s="573"/>
      <c r="H9" s="570"/>
      <c r="I9" s="571" t="s">
        <v>348</v>
      </c>
      <c r="J9" s="574">
        <f>'Title page'!C24</f>
        <v>0</v>
      </c>
      <c r="K9" s="9"/>
      <c r="L9" s="9"/>
      <c r="M9" s="3"/>
    </row>
    <row r="10" spans="2:13" ht="15.75" thickTop="1">
      <c r="B10" s="506" t="s">
        <v>349</v>
      </c>
      <c r="C10" s="507"/>
      <c r="D10" s="507"/>
      <c r="E10" s="507"/>
      <c r="F10" s="508">
        <v>2014</v>
      </c>
      <c r="G10" s="508">
        <v>2015</v>
      </c>
      <c r="H10" s="509">
        <v>2016</v>
      </c>
      <c r="I10" s="508">
        <v>2017</v>
      </c>
      <c r="J10" s="204"/>
      <c r="K10" s="9"/>
      <c r="L10" s="3"/>
      <c r="M10" s="3"/>
    </row>
    <row r="11" spans="2:13" ht="15.75" thickBot="1">
      <c r="B11" s="145"/>
      <c r="C11" s="146"/>
      <c r="D11" s="146"/>
      <c r="E11" s="146"/>
      <c r="F11" s="147"/>
      <c r="G11" s="147"/>
      <c r="H11" s="191"/>
      <c r="I11" s="112"/>
      <c r="J11" s="204"/>
      <c r="K11" s="9"/>
      <c r="L11" s="3"/>
      <c r="M11" s="3"/>
    </row>
    <row r="12" spans="2:13" ht="15.75" thickTop="1">
      <c r="B12" s="381" t="s">
        <v>350</v>
      </c>
      <c r="C12" s="510"/>
      <c r="D12" s="511" t="s">
        <v>7</v>
      </c>
      <c r="E12" s="512"/>
      <c r="F12" s="117"/>
      <c r="G12" s="117"/>
      <c r="H12" s="117"/>
      <c r="I12" s="197">
        <f>'Land &amp; Bldgs.'!H12</f>
        <v>0</v>
      </c>
      <c r="J12" s="204"/>
      <c r="K12" s="3"/>
      <c r="L12" s="3"/>
      <c r="M12" s="3"/>
    </row>
    <row r="13" spans="2:13" ht="15">
      <c r="B13" s="68"/>
      <c r="C13" s="68"/>
      <c r="D13" s="513" t="s">
        <v>351</v>
      </c>
      <c r="E13" s="514"/>
      <c r="F13" s="117"/>
      <c r="G13" s="117"/>
      <c r="H13" s="117"/>
      <c r="I13" s="197">
        <f>'Land &amp; Bldgs.'!I12</f>
        <v>0</v>
      </c>
      <c r="J13" s="170"/>
      <c r="K13" s="3"/>
      <c r="L13" s="3"/>
      <c r="M13" s="3"/>
    </row>
    <row r="14" spans="2:13" ht="15">
      <c r="B14" s="68"/>
      <c r="C14" s="68"/>
      <c r="D14" s="513" t="s">
        <v>352</v>
      </c>
      <c r="E14" s="514"/>
      <c r="F14" s="117"/>
      <c r="G14" s="117"/>
      <c r="H14" s="117"/>
      <c r="I14" s="515"/>
      <c r="J14" s="170"/>
      <c r="K14" s="3"/>
      <c r="L14" s="3"/>
      <c r="M14" s="3"/>
    </row>
    <row r="15" spans="2:13" ht="15">
      <c r="B15" s="68"/>
      <c r="C15" s="68"/>
      <c r="D15" s="513" t="s">
        <v>152</v>
      </c>
      <c r="E15" s="514"/>
      <c r="F15" s="117"/>
      <c r="G15" s="117"/>
      <c r="H15" s="117"/>
      <c r="I15" s="515"/>
      <c r="J15" s="170"/>
      <c r="K15" s="3"/>
      <c r="L15" s="3"/>
      <c r="M15" s="3"/>
    </row>
    <row r="16" spans="2:13" ht="15">
      <c r="B16" s="381" t="s">
        <v>353</v>
      </c>
      <c r="C16" s="384"/>
      <c r="D16" s="513" t="s">
        <v>351</v>
      </c>
      <c r="E16" s="514"/>
      <c r="F16" s="117"/>
      <c r="G16" s="117"/>
      <c r="H16" s="117"/>
      <c r="I16" s="197">
        <f>'Leased prop.'!F36</f>
        <v>0</v>
      </c>
      <c r="J16" s="170"/>
      <c r="K16" s="3"/>
      <c r="L16" s="3"/>
      <c r="M16" s="3"/>
    </row>
    <row r="17" spans="2:13" ht="15">
      <c r="B17" s="68"/>
      <c r="C17" s="68"/>
      <c r="D17" s="513" t="s">
        <v>152</v>
      </c>
      <c r="E17" s="514"/>
      <c r="F17" s="117"/>
      <c r="G17" s="117"/>
      <c r="H17" s="117"/>
      <c r="I17" s="515"/>
      <c r="J17" s="170"/>
      <c r="K17" s="3"/>
      <c r="L17" s="3"/>
      <c r="M17" s="3"/>
    </row>
    <row r="18" spans="2:13" ht="15">
      <c r="B18" s="69"/>
      <c r="C18" s="69"/>
      <c r="D18" s="69"/>
      <c r="E18" s="1"/>
      <c r="F18" s="516"/>
      <c r="G18" s="516"/>
      <c r="H18" s="220"/>
      <c r="I18" s="164"/>
      <c r="J18" s="170"/>
      <c r="K18" s="3"/>
      <c r="L18" s="3"/>
      <c r="M18" s="3"/>
    </row>
    <row r="19" spans="2:13" ht="15">
      <c r="B19" s="381" t="s">
        <v>354</v>
      </c>
      <c r="C19" s="384"/>
      <c r="D19" s="208" t="s">
        <v>355</v>
      </c>
      <c r="E19" s="209"/>
      <c r="F19" s="117"/>
      <c r="G19" s="117"/>
      <c r="H19" s="197">
        <f>'Balance Sheet'!E18</f>
        <v>0</v>
      </c>
      <c r="I19" s="197">
        <f>'Balance Sheet'!D18</f>
        <v>0</v>
      </c>
      <c r="J19" s="170"/>
      <c r="K19" s="3"/>
      <c r="L19" s="3"/>
      <c r="M19" s="3"/>
    </row>
    <row r="20" spans="2:13" ht="15">
      <c r="B20" s="125"/>
      <c r="C20" s="125"/>
      <c r="D20" s="513" t="s">
        <v>356</v>
      </c>
      <c r="E20" s="209"/>
      <c r="F20" s="117"/>
      <c r="G20" s="117"/>
      <c r="H20" s="197">
        <f>'Balance Sheet'!E32</f>
        <v>0</v>
      </c>
      <c r="I20" s="197">
        <f>'Balance Sheet'!D32</f>
        <v>0</v>
      </c>
      <c r="J20" s="1"/>
      <c r="K20" s="3"/>
      <c r="L20" s="3"/>
      <c r="M20" s="3"/>
    </row>
    <row r="21" spans="2:13" ht="15">
      <c r="B21" s="393" t="s">
        <v>357</v>
      </c>
      <c r="C21" s="517"/>
      <c r="D21" s="517"/>
      <c r="E21" s="517"/>
      <c r="F21" s="518"/>
      <c r="G21" s="518"/>
      <c r="H21" s="371"/>
      <c r="I21" s="371"/>
      <c r="J21" s="1"/>
      <c r="K21" s="3"/>
      <c r="L21" s="3"/>
      <c r="M21" s="3"/>
    </row>
    <row r="22" spans="2:13" ht="15">
      <c r="B22" s="69"/>
      <c r="C22" s="69"/>
      <c r="D22" s="69"/>
      <c r="E22" s="1"/>
      <c r="F22" s="516"/>
      <c r="G22" s="516"/>
      <c r="H22" s="220"/>
      <c r="I22" s="220"/>
      <c r="J22" s="1"/>
      <c r="K22" s="3"/>
      <c r="L22" s="3"/>
      <c r="M22" s="3"/>
    </row>
    <row r="23" spans="2:13" ht="15">
      <c r="B23" s="381" t="s">
        <v>358</v>
      </c>
      <c r="C23" s="384"/>
      <c r="D23" s="208" t="s">
        <v>355</v>
      </c>
      <c r="E23" s="209"/>
      <c r="F23" s="117"/>
      <c r="G23" s="117"/>
      <c r="H23" s="197">
        <f>'Balance Sheet'!J18</f>
        <v>0</v>
      </c>
      <c r="I23" s="197">
        <f>'Balance Sheet'!I18</f>
        <v>0</v>
      </c>
      <c r="J23" s="1"/>
      <c r="K23" s="3"/>
      <c r="L23" s="3"/>
      <c r="M23" s="3"/>
    </row>
    <row r="24" spans="2:13" ht="15">
      <c r="B24" s="68"/>
      <c r="C24" s="68"/>
      <c r="D24" s="208" t="s">
        <v>359</v>
      </c>
      <c r="E24" s="209"/>
      <c r="F24" s="117"/>
      <c r="G24" s="117"/>
      <c r="H24" s="197">
        <f>'Balance Sheet'!J34</f>
        <v>0</v>
      </c>
      <c r="I24" s="197">
        <f>'Balance Sheet'!I34</f>
        <v>0</v>
      </c>
      <c r="J24" s="1"/>
      <c r="K24" s="3"/>
      <c r="L24" s="3"/>
      <c r="M24" s="3"/>
    </row>
    <row r="25" spans="2:13" ht="15">
      <c r="B25" s="381" t="s">
        <v>360</v>
      </c>
      <c r="C25" s="519"/>
      <c r="D25" s="519"/>
      <c r="E25" s="384"/>
      <c r="F25" s="117"/>
      <c r="G25" s="117"/>
      <c r="H25" s="117"/>
      <c r="I25" s="117"/>
      <c r="J25" s="1"/>
      <c r="K25" s="46"/>
      <c r="L25" s="46"/>
      <c r="M25" s="3"/>
    </row>
    <row r="26" spans="2:13" ht="15">
      <c r="B26" s="68"/>
      <c r="C26" s="68"/>
      <c r="D26" s="68"/>
      <c r="E26" s="170"/>
      <c r="F26" s="247"/>
      <c r="G26" s="247"/>
      <c r="H26" s="248"/>
      <c r="I26" s="248"/>
      <c r="J26" s="1"/>
      <c r="K26" s="46"/>
      <c r="L26" s="46"/>
      <c r="M26" s="3"/>
    </row>
    <row r="27" spans="2:13" ht="15">
      <c r="B27" s="381" t="s">
        <v>361</v>
      </c>
      <c r="C27" s="519"/>
      <c r="D27" s="519"/>
      <c r="E27" s="519"/>
      <c r="F27" s="117"/>
      <c r="G27" s="117"/>
      <c r="H27" s="117"/>
      <c r="I27" s="350">
        <f>'Income State.'!D41</f>
        <v>0</v>
      </c>
      <c r="J27" s="1"/>
      <c r="K27" s="46"/>
      <c r="L27" s="46"/>
      <c r="M27" s="3"/>
    </row>
    <row r="28" spans="2:13" ht="15">
      <c r="B28" s="69"/>
      <c r="C28" s="69"/>
      <c r="D28" s="69"/>
      <c r="E28" s="1"/>
      <c r="F28" s="516"/>
      <c r="G28" s="516"/>
      <c r="H28" s="516"/>
      <c r="I28" s="220"/>
      <c r="J28" s="1"/>
      <c r="K28" s="46"/>
      <c r="L28" s="46"/>
      <c r="M28" s="3"/>
    </row>
    <row r="29" spans="2:13" ht="15">
      <c r="B29" s="381" t="s">
        <v>362</v>
      </c>
      <c r="C29" s="519"/>
      <c r="D29" s="519"/>
      <c r="E29" s="384"/>
      <c r="F29" s="117"/>
      <c r="G29" s="117"/>
      <c r="H29" s="117"/>
      <c r="I29" s="197">
        <f>'Income State.'!H48</f>
        <v>0</v>
      </c>
      <c r="J29" s="1"/>
      <c r="K29" s="3"/>
      <c r="L29" s="3"/>
      <c r="M29" s="3"/>
    </row>
    <row r="30" spans="2:13" ht="15">
      <c r="B30" s="69"/>
      <c r="C30" s="69"/>
      <c r="D30" s="69"/>
      <c r="E30" s="1"/>
      <c r="F30" s="516"/>
      <c r="G30" s="516"/>
      <c r="H30" s="516"/>
      <c r="I30" s="220"/>
      <c r="J30" s="1"/>
      <c r="K30" s="3"/>
      <c r="L30" s="3"/>
      <c r="M30" s="3"/>
    </row>
    <row r="31" spans="2:13" ht="15">
      <c r="B31" s="381" t="s">
        <v>363</v>
      </c>
      <c r="C31" s="519"/>
      <c r="D31" s="519"/>
      <c r="E31" s="384"/>
      <c r="F31" s="117"/>
      <c r="G31" s="117"/>
      <c r="H31" s="117"/>
      <c r="I31" s="197">
        <f>'Income State.'!H23+'Income State.'!H37</f>
        <v>0</v>
      </c>
      <c r="J31" s="1"/>
      <c r="K31" s="3"/>
      <c r="L31" s="3"/>
      <c r="M31" s="3"/>
    </row>
    <row r="32" spans="2:13" ht="15">
      <c r="B32" s="69"/>
      <c r="C32" s="69"/>
      <c r="D32" s="69"/>
      <c r="E32" s="1"/>
      <c r="F32" s="516"/>
      <c r="G32" s="516"/>
      <c r="H32" s="516"/>
      <c r="I32" s="220"/>
      <c r="J32" s="1"/>
      <c r="K32" s="3"/>
      <c r="L32" s="46"/>
      <c r="M32" s="3"/>
    </row>
    <row r="33" spans="2:13" ht="15">
      <c r="B33" s="381" t="s">
        <v>364</v>
      </c>
      <c r="C33" s="519"/>
      <c r="D33" s="519"/>
      <c r="E33" s="384"/>
      <c r="F33" s="117"/>
      <c r="G33" s="117"/>
      <c r="H33" s="117"/>
      <c r="I33" s="197">
        <f>Cashflow!D48</f>
        <v>0</v>
      </c>
      <c r="J33" s="1"/>
      <c r="K33" s="3"/>
      <c r="L33" s="46"/>
      <c r="M33" s="3"/>
    </row>
    <row r="34" spans="2:13" ht="15">
      <c r="B34" s="69"/>
      <c r="C34" s="69"/>
      <c r="D34" s="69"/>
      <c r="E34" s="1"/>
      <c r="F34" s="516"/>
      <c r="G34" s="516"/>
      <c r="H34" s="516"/>
      <c r="I34" s="220"/>
      <c r="J34" s="1"/>
      <c r="K34" s="3"/>
      <c r="L34" s="46"/>
      <c r="M34" s="3"/>
    </row>
    <row r="35" spans="2:13" ht="15">
      <c r="B35" s="381" t="s">
        <v>365</v>
      </c>
      <c r="C35" s="519"/>
      <c r="D35" s="519"/>
      <c r="E35" s="384"/>
      <c r="F35" s="117"/>
      <c r="G35" s="117"/>
      <c r="H35" s="117"/>
      <c r="I35" s="197">
        <f>'Off-farm Inc.'!H13</f>
        <v>0</v>
      </c>
      <c r="J35" s="1"/>
      <c r="K35" s="3"/>
      <c r="L35" s="3"/>
      <c r="M35" s="3"/>
    </row>
    <row r="36" spans="2:13" ht="15">
      <c r="B36" s="170"/>
      <c r="C36" s="170"/>
      <c r="D36" s="170"/>
      <c r="E36" s="170"/>
      <c r="F36" s="247"/>
      <c r="G36" s="247"/>
      <c r="H36" s="248"/>
      <c r="I36" s="248"/>
      <c r="J36" s="1"/>
      <c r="K36" s="3"/>
      <c r="L36" s="3"/>
      <c r="M36" s="3"/>
    </row>
    <row r="37" spans="2:13" ht="15.75">
      <c r="B37" s="232" t="s">
        <v>366</v>
      </c>
      <c r="C37" s="232"/>
      <c r="D37" s="1"/>
      <c r="E37" s="1"/>
      <c r="F37" s="220"/>
      <c r="G37" s="220"/>
      <c r="H37" s="220"/>
      <c r="I37" s="220"/>
      <c r="J37" s="1"/>
      <c r="K37" s="3"/>
      <c r="L37" s="3"/>
      <c r="M37" s="3"/>
    </row>
    <row r="38" spans="2:13" ht="15">
      <c r="B38" s="381" t="s">
        <v>367</v>
      </c>
      <c r="C38" s="519"/>
      <c r="D38" s="519"/>
      <c r="E38" s="384"/>
      <c r="F38" s="197">
        <f>SUM(F19+F20)</f>
        <v>0</v>
      </c>
      <c r="G38" s="197">
        <f>SUM(G19+G20)</f>
        <v>0</v>
      </c>
      <c r="H38" s="197">
        <f>'Balance Sheet'!E34</f>
        <v>0</v>
      </c>
      <c r="I38" s="197">
        <f>'Balance Sheet'!D34</f>
        <v>0</v>
      </c>
      <c r="J38" s="1"/>
      <c r="K38" s="3"/>
      <c r="L38" s="3"/>
      <c r="M38" s="3"/>
    </row>
    <row r="39" spans="2:13" ht="15">
      <c r="B39" s="393" t="s">
        <v>368</v>
      </c>
      <c r="C39" s="517"/>
      <c r="D39" s="517"/>
      <c r="E39" s="517"/>
      <c r="F39" s="197">
        <f>SUM(F23+F24)</f>
        <v>0</v>
      </c>
      <c r="G39" s="197">
        <f>SUM(G23+G24)</f>
        <v>0</v>
      </c>
      <c r="H39" s="197">
        <f>'Balance Sheet'!J36</f>
        <v>0</v>
      </c>
      <c r="I39" s="197">
        <f>'Balance Sheet'!I36</f>
        <v>0</v>
      </c>
      <c r="J39" s="1"/>
      <c r="K39" s="3"/>
      <c r="L39" s="3"/>
      <c r="M39" s="3"/>
    </row>
    <row r="40" spans="2:13" ht="15">
      <c r="B40" s="393" t="s">
        <v>369</v>
      </c>
      <c r="C40" s="517"/>
      <c r="D40" s="517"/>
      <c r="E40" s="517"/>
      <c r="F40" s="197">
        <f>F38-F39</f>
        <v>0</v>
      </c>
      <c r="G40" s="197">
        <f>G38-G39</f>
        <v>0</v>
      </c>
      <c r="H40" s="197">
        <f>H38-H39</f>
        <v>0</v>
      </c>
      <c r="I40" s="197">
        <f>I38-I39</f>
        <v>0</v>
      </c>
      <c r="J40" s="1"/>
      <c r="K40" s="3"/>
      <c r="L40" s="3"/>
      <c r="M40" s="3"/>
    </row>
    <row r="41" spans="2:13" ht="15">
      <c r="B41" s="393" t="s">
        <v>370</v>
      </c>
      <c r="C41" s="517"/>
      <c r="D41" s="517"/>
      <c r="E41" s="517"/>
      <c r="F41" s="404" t="str">
        <f>IF(F38=0,"-",F40/F38)</f>
        <v>-</v>
      </c>
      <c r="G41" s="404" t="str">
        <f>IF(G38=0,"-",G40/G38)</f>
        <v>-</v>
      </c>
      <c r="H41" s="404" t="str">
        <f>IF(H38=0,"-",H40/H38)</f>
        <v>-</v>
      </c>
      <c r="I41" s="404" t="str">
        <f>IF(I38=0,"-",I40/I38)</f>
        <v>-</v>
      </c>
      <c r="J41" s="1"/>
      <c r="K41" s="3"/>
      <c r="L41" s="3"/>
      <c r="M41" s="3"/>
    </row>
    <row r="42" spans="2:13" ht="15">
      <c r="B42" s="170"/>
      <c r="C42" s="170"/>
      <c r="D42" s="170"/>
      <c r="E42" s="170"/>
      <c r="F42" s="248"/>
      <c r="G42" s="248"/>
      <c r="H42" s="248"/>
      <c r="I42" s="248"/>
      <c r="J42" s="1"/>
      <c r="K42" s="3"/>
      <c r="L42" s="3"/>
      <c r="M42" s="3"/>
    </row>
    <row r="43" spans="2:13" ht="15.75">
      <c r="B43" s="14" t="s">
        <v>371</v>
      </c>
      <c r="C43" s="14"/>
      <c r="D43" s="1"/>
      <c r="E43" s="1"/>
      <c r="F43" s="220"/>
      <c r="G43" s="220"/>
      <c r="H43" s="220"/>
      <c r="I43" s="220"/>
      <c r="J43" s="1"/>
      <c r="K43" s="3"/>
      <c r="L43" s="3"/>
      <c r="M43" s="3"/>
    </row>
    <row r="44" spans="2:13" ht="15">
      <c r="B44" s="381" t="s">
        <v>372</v>
      </c>
      <c r="C44" s="519"/>
      <c r="D44" s="519"/>
      <c r="E44" s="384"/>
      <c r="F44" s="197">
        <f>SUM(F27-F29)</f>
        <v>0</v>
      </c>
      <c r="G44" s="197">
        <f>SUM(G27-G29)</f>
        <v>0</v>
      </c>
      <c r="H44" s="197">
        <f>SUM(H27-H29)</f>
        <v>0</v>
      </c>
      <c r="I44" s="197">
        <f>SUM(I27-I29)</f>
        <v>0</v>
      </c>
      <c r="J44" s="1"/>
      <c r="K44" s="3"/>
      <c r="L44" s="3"/>
      <c r="M44" s="3"/>
    </row>
    <row r="45" spans="2:13" ht="15">
      <c r="B45" s="393" t="s">
        <v>373</v>
      </c>
      <c r="C45" s="517"/>
      <c r="D45" s="517"/>
      <c r="E45" s="517"/>
      <c r="F45" s="520" t="str">
        <f>IF(F40=0,"-",F44*100/F40)</f>
        <v>-</v>
      </c>
      <c r="G45" s="520" t="str">
        <f>IF(G40=0,"-",G44*100/G40)</f>
        <v>-</v>
      </c>
      <c r="H45" s="520" t="str">
        <f>IF(H40=0,"-",H44*100/H40)</f>
        <v>-</v>
      </c>
      <c r="I45" s="520" t="str">
        <f>IF(I40=0,"-",I44*100/I40)</f>
        <v>-</v>
      </c>
      <c r="J45" s="1"/>
      <c r="K45" s="3"/>
      <c r="L45" s="3"/>
      <c r="M45" s="3"/>
    </row>
    <row r="46" spans="2:13" ht="15">
      <c r="B46" s="1"/>
      <c r="C46" s="1"/>
      <c r="D46" s="1"/>
      <c r="E46" s="1"/>
      <c r="F46" s="220"/>
      <c r="G46" s="220"/>
      <c r="H46" s="220"/>
      <c r="I46" s="220"/>
      <c r="J46" s="1"/>
      <c r="K46" s="3"/>
      <c r="L46" s="3"/>
      <c r="M46" s="3"/>
    </row>
    <row r="47" spans="2:13" ht="15.75">
      <c r="B47" s="14" t="s">
        <v>374</v>
      </c>
      <c r="C47" s="14"/>
      <c r="D47" s="1"/>
      <c r="E47" s="1"/>
      <c r="F47" s="220"/>
      <c r="G47" s="220"/>
      <c r="H47" s="220"/>
      <c r="I47" s="220"/>
      <c r="J47" s="1"/>
      <c r="K47" s="3"/>
      <c r="L47" s="3"/>
      <c r="M47" s="3"/>
    </row>
    <row r="48" spans="2:13" ht="15">
      <c r="B48" s="381" t="s">
        <v>375</v>
      </c>
      <c r="C48" s="519"/>
      <c r="D48" s="519"/>
      <c r="E48" s="384"/>
      <c r="F48" s="195">
        <f>F27</f>
        <v>0</v>
      </c>
      <c r="G48" s="195">
        <f>G27</f>
        <v>0</v>
      </c>
      <c r="H48" s="195">
        <f>H27</f>
        <v>0</v>
      </c>
      <c r="I48" s="195">
        <f>I27</f>
        <v>0</v>
      </c>
      <c r="J48" s="1"/>
      <c r="K48" s="3"/>
      <c r="L48" s="3"/>
      <c r="M48" s="3"/>
    </row>
    <row r="49" spans="2:13" ht="15">
      <c r="B49" s="393" t="s">
        <v>376</v>
      </c>
      <c r="C49" s="517"/>
      <c r="D49" s="517"/>
      <c r="E49" s="517"/>
      <c r="F49" s="520" t="str">
        <f>IF(F48=0,"-",F38/F48)</f>
        <v>-</v>
      </c>
      <c r="G49" s="520" t="str">
        <f>IF(G48=0,"-",G38/G48)</f>
        <v>-</v>
      </c>
      <c r="H49" s="520" t="str">
        <f>IF(H48=0,"-",H38/H48)</f>
        <v>-</v>
      </c>
      <c r="I49" s="520" t="str">
        <f>IF(I48=0,"-",I38/I48)</f>
        <v>-</v>
      </c>
      <c r="J49" s="1"/>
      <c r="K49" s="3"/>
      <c r="L49" s="3"/>
      <c r="M49" s="3"/>
    </row>
    <row r="50" spans="2:13" ht="15">
      <c r="B50" s="1"/>
      <c r="C50" s="1"/>
      <c r="D50" s="1"/>
      <c r="E50" s="1"/>
      <c r="F50" s="220"/>
      <c r="G50" s="220"/>
      <c r="H50" s="220"/>
      <c r="I50" s="220"/>
      <c r="J50" s="1"/>
      <c r="K50" s="3"/>
      <c r="L50" s="3"/>
      <c r="M50" s="3"/>
    </row>
    <row r="51" spans="2:13" ht="15.75">
      <c r="B51" s="14" t="s">
        <v>377</v>
      </c>
      <c r="C51" s="14"/>
      <c r="D51" s="1"/>
      <c r="E51" s="1"/>
      <c r="F51" s="220"/>
      <c r="G51" s="220"/>
      <c r="H51" s="220"/>
      <c r="I51" s="220"/>
      <c r="J51" s="1"/>
      <c r="K51" s="3"/>
      <c r="L51" s="3"/>
      <c r="M51" s="3"/>
    </row>
    <row r="52" spans="2:13" ht="15">
      <c r="B52" s="381" t="s">
        <v>378</v>
      </c>
      <c r="C52" s="519"/>
      <c r="D52" s="519"/>
      <c r="E52" s="384"/>
      <c r="F52" s="520" t="str">
        <f>IF(F23=0,"-",F19/F23)</f>
        <v>-</v>
      </c>
      <c r="G52" s="520" t="str">
        <f>IF(G23=0,"-",G19/G23)</f>
        <v>-</v>
      </c>
      <c r="H52" s="520" t="str">
        <f>IF(H23=0,"-",H19/H23)</f>
        <v>-</v>
      </c>
      <c r="I52" s="520" t="str">
        <f>IF(I23=0,"-",I19/I23)</f>
        <v>-</v>
      </c>
      <c r="J52" s="132"/>
      <c r="K52" s="3"/>
      <c r="L52" s="3"/>
      <c r="M52" s="3"/>
    </row>
    <row r="53" spans="2:13" ht="12.75">
      <c r="B53" s="9"/>
      <c r="C53" s="9"/>
      <c r="D53" s="3"/>
      <c r="E53" s="3"/>
      <c r="F53" s="3"/>
      <c r="G53" s="20"/>
      <c r="H53" s="20"/>
      <c r="I53" s="20"/>
      <c r="J53" s="3"/>
      <c r="K53" s="3"/>
      <c r="L53" s="3"/>
      <c r="M53" s="3"/>
    </row>
    <row r="54" spans="2:13" ht="12.75">
      <c r="B54" s="3"/>
      <c r="C54" s="3"/>
      <c r="D54" s="3"/>
      <c r="E54" s="3"/>
      <c r="F54" s="3"/>
      <c r="G54" s="20"/>
      <c r="H54" s="20"/>
      <c r="I54" s="20"/>
      <c r="J54" s="3"/>
      <c r="K54" s="3"/>
      <c r="L54" s="3"/>
      <c r="M54" s="3"/>
    </row>
    <row r="55" spans="2:13" ht="12.75">
      <c r="B55" s="3"/>
      <c r="C55" s="3"/>
      <c r="D55" s="3"/>
      <c r="E55" s="3"/>
      <c r="F55" s="3"/>
      <c r="G55" s="20"/>
      <c r="H55" s="20"/>
      <c r="I55" s="20"/>
      <c r="J55" s="3"/>
      <c r="K55" s="3"/>
      <c r="L55" s="3"/>
      <c r="M55" s="3"/>
    </row>
    <row r="56" spans="2:13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4:13" ht="12.75"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sheetProtection/>
  <printOptions/>
  <pageMargins left="0.7480314960629921" right="0.7480314960629921" top="0.7874015748031497" bottom="0.984251968503937" header="0.5118110236220472" footer="0.5118110236220472"/>
  <pageSetup blackAndWhite="1" fitToHeight="1" fitToWidth="1" horizontalDpi="300" verticalDpi="300" orientation="portrait" scale="82" r:id="rId1"/>
  <headerFooter alignWithMargins="0">
    <oddFooter>&amp;C&amp;[Page 19&amp;R&amp;D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I56"/>
  <sheetViews>
    <sheetView showGridLines="0" zoomScaleSheetLayoutView="100" zoomScalePageLayoutView="0" workbookViewId="0" topLeftCell="A13">
      <selection activeCell="C29" sqref="C29"/>
    </sheetView>
  </sheetViews>
  <sheetFormatPr defaultColWidth="9.140625" defaultRowHeight="12.75"/>
  <cols>
    <col min="1" max="1" width="3.8515625" style="0" customWidth="1"/>
    <col min="2" max="2" width="29.57421875" style="0" customWidth="1"/>
    <col min="3" max="3" width="55.7109375" style="0" customWidth="1"/>
    <col min="4" max="4" width="11.28125" style="0" customWidth="1"/>
    <col min="5" max="5" width="13.8515625" style="0" customWidth="1"/>
    <col min="6" max="6" width="13.421875" style="0" customWidth="1"/>
    <col min="7" max="7" width="15.140625" style="0" bestFit="1" customWidth="1"/>
  </cols>
  <sheetData>
    <row r="1" spans="2:32" ht="18">
      <c r="B1" s="39"/>
      <c r="C1" s="39"/>
      <c r="E1" s="35"/>
      <c r="F1" s="35"/>
      <c r="G1" s="35"/>
      <c r="H1" s="35"/>
      <c r="J1" s="35"/>
      <c r="K1" s="35"/>
      <c r="L1" s="35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2:32" ht="25.5">
      <c r="B2" s="105" t="s">
        <v>477</v>
      </c>
      <c r="C2" s="95"/>
      <c r="D2" s="97"/>
      <c r="E2" s="40"/>
      <c r="F2" s="79"/>
      <c r="G2" s="79"/>
      <c r="H2" s="79"/>
      <c r="I2" s="79"/>
      <c r="J2" s="47"/>
      <c r="K2" s="35"/>
      <c r="L2" s="35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2:32" ht="25.5">
      <c r="B3" s="105" t="s">
        <v>478</v>
      </c>
      <c r="C3" s="95"/>
      <c r="D3" s="97"/>
      <c r="E3" s="80"/>
      <c r="F3" s="57"/>
      <c r="G3" s="57"/>
      <c r="H3" s="79"/>
      <c r="I3" s="79"/>
      <c r="J3" s="47"/>
      <c r="K3" s="35"/>
      <c r="L3" s="35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2:32" ht="26.25">
      <c r="B4" s="104"/>
      <c r="C4" s="96"/>
      <c r="D4" s="98"/>
      <c r="E4" s="80"/>
      <c r="F4" s="80"/>
      <c r="G4" s="57"/>
      <c r="H4" s="57"/>
      <c r="I4" s="57"/>
      <c r="J4" s="47"/>
      <c r="K4" s="35"/>
      <c r="L4" s="35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2:32" ht="15">
      <c r="B5" s="81"/>
      <c r="C5" s="81"/>
      <c r="D5" s="79"/>
      <c r="E5" s="79"/>
      <c r="F5" s="79"/>
      <c r="G5" s="79"/>
      <c r="H5" s="79"/>
      <c r="I5" s="79"/>
      <c r="J5" s="47"/>
      <c r="K5" s="35"/>
      <c r="L5" s="35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2:32" ht="15" customHeight="1">
      <c r="B6" s="81"/>
      <c r="C6" s="81"/>
      <c r="D6" s="79"/>
      <c r="E6" s="44"/>
      <c r="F6" s="44"/>
      <c r="G6" s="44"/>
      <c r="H6" s="44"/>
      <c r="I6" s="44"/>
      <c r="J6" s="35"/>
      <c r="K6" s="35"/>
      <c r="L6" s="35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2:32" ht="15">
      <c r="B7" s="81"/>
      <c r="C7" s="81"/>
      <c r="D7" s="79"/>
      <c r="E7" s="44"/>
      <c r="F7" s="44"/>
      <c r="G7" s="44"/>
      <c r="H7" s="44"/>
      <c r="I7" s="44"/>
      <c r="J7" s="35"/>
      <c r="K7" s="35"/>
      <c r="L7" s="35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2:32" ht="15">
      <c r="B8" s="81"/>
      <c r="C8" s="81"/>
      <c r="D8" s="79"/>
      <c r="E8" s="44"/>
      <c r="F8" s="44"/>
      <c r="G8" s="44"/>
      <c r="H8" s="44"/>
      <c r="I8" s="44"/>
      <c r="J8" s="35"/>
      <c r="K8" s="35"/>
      <c r="L8" s="35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2:32" ht="25.5">
      <c r="B9" s="61" t="s">
        <v>439</v>
      </c>
      <c r="C9" s="43"/>
      <c r="D9" s="45"/>
      <c r="E9" s="45"/>
      <c r="F9" s="45"/>
      <c r="G9" s="43"/>
      <c r="H9" s="43"/>
      <c r="I9" s="43"/>
      <c r="J9" s="35"/>
      <c r="K9" s="35"/>
      <c r="L9" s="35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2:32" ht="15">
      <c r="B10" s="70" t="s">
        <v>432</v>
      </c>
      <c r="C10" s="85"/>
      <c r="D10" s="48"/>
      <c r="E10" s="48"/>
      <c r="F10" s="57"/>
      <c r="G10" s="58"/>
      <c r="H10" s="51"/>
      <c r="I10" s="51"/>
      <c r="J10" s="47"/>
      <c r="K10" s="35"/>
      <c r="L10" s="35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2:32" ht="15">
      <c r="B11" s="70" t="s">
        <v>430</v>
      </c>
      <c r="C11" s="86"/>
      <c r="D11" s="52"/>
      <c r="E11" s="53"/>
      <c r="F11" s="54"/>
      <c r="G11" s="53"/>
      <c r="H11" s="54"/>
      <c r="I11" s="54"/>
      <c r="J11" s="47"/>
      <c r="K11" s="35"/>
      <c r="L11" s="35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2:32" ht="15">
      <c r="B12" s="55" t="s">
        <v>435</v>
      </c>
      <c r="C12" s="85"/>
      <c r="D12" s="48"/>
      <c r="E12" s="48"/>
      <c r="F12" s="57"/>
      <c r="G12" s="58"/>
      <c r="H12" s="48"/>
      <c r="I12" s="48"/>
      <c r="J12" s="47"/>
      <c r="K12" s="35"/>
      <c r="L12" s="35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2:32" ht="15">
      <c r="B13" s="55" t="s">
        <v>447</v>
      </c>
      <c r="C13" s="85"/>
      <c r="D13" s="48"/>
      <c r="E13" s="48"/>
      <c r="F13" s="57"/>
      <c r="G13" s="58"/>
      <c r="H13" s="48"/>
      <c r="I13" s="48"/>
      <c r="J13" s="47"/>
      <c r="K13" s="35"/>
      <c r="L13" s="35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2:32" ht="15">
      <c r="B14" s="53"/>
      <c r="C14" s="87"/>
      <c r="D14" s="48"/>
      <c r="E14" s="48"/>
      <c r="F14" s="53"/>
      <c r="G14" s="53"/>
      <c r="H14" s="53"/>
      <c r="I14" s="53"/>
      <c r="J14" s="47"/>
      <c r="K14" s="35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2:32" ht="15">
      <c r="B15" s="55" t="s">
        <v>436</v>
      </c>
      <c r="C15" s="88"/>
      <c r="D15" s="48"/>
      <c r="E15" s="48"/>
      <c r="F15" s="53"/>
      <c r="G15" s="53"/>
      <c r="H15" s="53"/>
      <c r="I15" s="53"/>
      <c r="J15" s="47"/>
      <c r="K15" s="35"/>
      <c r="L15" s="35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2:34" ht="15">
      <c r="B16" s="53"/>
      <c r="C16" s="87"/>
      <c r="D16" s="53"/>
      <c r="E16" s="53"/>
      <c r="F16" s="56"/>
      <c r="G16" s="53"/>
      <c r="H16" s="53"/>
      <c r="I16" s="53"/>
      <c r="J16" s="47"/>
      <c r="K16" s="35"/>
      <c r="L16" s="35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2:34" ht="15">
      <c r="B17" s="55" t="s">
        <v>437</v>
      </c>
      <c r="C17" s="85"/>
      <c r="D17" s="58"/>
      <c r="E17" s="48"/>
      <c r="F17" s="53"/>
      <c r="G17" s="53"/>
      <c r="H17" s="53"/>
      <c r="I17" s="53"/>
      <c r="J17" s="47"/>
      <c r="K17" s="35"/>
      <c r="L17" s="35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2:34" ht="15">
      <c r="B18" s="71" t="s">
        <v>434</v>
      </c>
      <c r="C18" s="86"/>
      <c r="D18" s="53"/>
      <c r="E18" s="53"/>
      <c r="F18" s="53"/>
      <c r="G18" s="53"/>
      <c r="H18" s="53"/>
      <c r="I18" s="53"/>
      <c r="J18" s="47"/>
      <c r="K18" s="35"/>
      <c r="L18" s="35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2:34" ht="15">
      <c r="B19" s="62"/>
      <c r="C19" s="87"/>
      <c r="D19" s="53"/>
      <c r="E19" s="53"/>
      <c r="F19" s="53"/>
      <c r="G19" s="53"/>
      <c r="H19" s="53"/>
      <c r="I19" s="53"/>
      <c r="J19" s="47"/>
      <c r="K19" s="35"/>
      <c r="L19" s="35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2:34" ht="18">
      <c r="B20" s="73" t="s">
        <v>438</v>
      </c>
      <c r="C20" s="89"/>
      <c r="D20" s="57"/>
      <c r="E20" s="53"/>
      <c r="F20" s="53"/>
      <c r="G20" s="53"/>
      <c r="H20" s="53"/>
      <c r="I20" s="53"/>
      <c r="J20" s="47"/>
      <c r="K20" s="35"/>
      <c r="L20" s="35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2:34" ht="15">
      <c r="B21" s="55" t="s">
        <v>431</v>
      </c>
      <c r="C21" s="86"/>
      <c r="D21" s="57"/>
      <c r="E21" s="53"/>
      <c r="F21" s="53"/>
      <c r="G21" s="53"/>
      <c r="H21" s="53"/>
      <c r="I21" s="53"/>
      <c r="J21" s="47"/>
      <c r="K21" s="35"/>
      <c r="L21" s="35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2:34" ht="15">
      <c r="B22" s="72" t="s">
        <v>1</v>
      </c>
      <c r="C22" s="86"/>
      <c r="D22" s="59"/>
      <c r="E22" s="48"/>
      <c r="F22" s="53"/>
      <c r="G22" s="53"/>
      <c r="H22" s="53"/>
      <c r="I22" s="53"/>
      <c r="J22" s="47"/>
      <c r="K22" s="35"/>
      <c r="L22" s="35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2:34" ht="15">
      <c r="B23" s="55" t="s">
        <v>393</v>
      </c>
      <c r="C23" s="86"/>
      <c r="D23" s="60"/>
      <c r="E23" s="48"/>
      <c r="F23" s="53"/>
      <c r="G23" s="53"/>
      <c r="H23" s="53"/>
      <c r="I23" s="53"/>
      <c r="J23" s="47"/>
      <c r="K23" s="35"/>
      <c r="L23" s="35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2:34" ht="15">
      <c r="B24" s="55" t="s">
        <v>2</v>
      </c>
      <c r="C24" s="86"/>
      <c r="D24" s="60"/>
      <c r="E24" s="48"/>
      <c r="F24" s="53"/>
      <c r="G24" s="53"/>
      <c r="H24" s="53"/>
      <c r="I24" s="53"/>
      <c r="J24" s="47"/>
      <c r="K24" s="35"/>
      <c r="L24" s="35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2:34" ht="15">
      <c r="B25" s="41"/>
      <c r="C25" s="90"/>
      <c r="D25" s="41"/>
      <c r="E25" s="41"/>
      <c r="F25" s="41"/>
      <c r="G25" s="41"/>
      <c r="H25" s="41"/>
      <c r="I25" s="41"/>
      <c r="J25" s="35"/>
      <c r="K25" s="35"/>
      <c r="L25" s="35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2:34" ht="15">
      <c r="B26" s="63" t="s">
        <v>424</v>
      </c>
      <c r="C26" s="91">
        <f ca="1">NOW()</f>
        <v>43008.62455266204</v>
      </c>
      <c r="D26" s="67"/>
      <c r="E26" s="41"/>
      <c r="F26" s="41"/>
      <c r="G26" s="41"/>
      <c r="H26" s="41"/>
      <c r="I26" s="41"/>
      <c r="J26" s="35"/>
      <c r="K26" s="35"/>
      <c r="L26" s="35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2:35" ht="15">
      <c r="B27" s="49" t="s">
        <v>428</v>
      </c>
      <c r="C27" s="92">
        <v>42736</v>
      </c>
      <c r="D27" s="41"/>
      <c r="E27" s="78"/>
      <c r="I27" s="41"/>
      <c r="J27" s="41"/>
      <c r="K27" s="35"/>
      <c r="L27" s="35"/>
      <c r="M27" s="35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2:35" ht="15">
      <c r="B28" s="66" t="s">
        <v>446</v>
      </c>
      <c r="C28" s="92">
        <v>43100</v>
      </c>
      <c r="D28" s="41"/>
      <c r="F28" s="64"/>
      <c r="I28" s="41"/>
      <c r="J28" s="41"/>
      <c r="K28" s="35"/>
      <c r="L28" s="35"/>
      <c r="M28" s="35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2:35" ht="15">
      <c r="B29" s="41"/>
      <c r="C29" s="90"/>
      <c r="D29" s="41"/>
      <c r="F29" s="65"/>
      <c r="I29" s="41"/>
      <c r="J29" s="41"/>
      <c r="K29" s="35"/>
      <c r="L29" s="35"/>
      <c r="M29" s="35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2:34" ht="18">
      <c r="B30" s="77" t="s">
        <v>440</v>
      </c>
      <c r="C30" s="93"/>
      <c r="D30" s="77"/>
      <c r="E30" s="78"/>
      <c r="F30" s="68"/>
      <c r="G30" s="41"/>
      <c r="H30" s="41"/>
      <c r="I30" s="41"/>
      <c r="J30" s="35"/>
      <c r="K30" s="35"/>
      <c r="L30" s="35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2:34" ht="15">
      <c r="B31" s="74" t="s">
        <v>441</v>
      </c>
      <c r="C31" s="75"/>
      <c r="E31" s="11"/>
      <c r="F31" s="68"/>
      <c r="G31" s="41"/>
      <c r="H31" s="41"/>
      <c r="I31" s="41"/>
      <c r="J31" s="35"/>
      <c r="K31" s="35"/>
      <c r="L31" s="35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2:34" ht="15">
      <c r="B32" s="74" t="s">
        <v>442</v>
      </c>
      <c r="C32" s="75"/>
      <c r="F32" s="69"/>
      <c r="G32" s="42"/>
      <c r="H32" s="42"/>
      <c r="I32" s="42"/>
      <c r="J32" s="35"/>
      <c r="K32" s="35"/>
      <c r="L32" s="35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2:34" ht="15">
      <c r="B33" s="74" t="s">
        <v>433</v>
      </c>
      <c r="C33" s="75"/>
      <c r="F33" s="69"/>
      <c r="G33" s="42"/>
      <c r="H33" s="42"/>
      <c r="I33" s="4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2:34" ht="15">
      <c r="B34" s="74" t="s">
        <v>445</v>
      </c>
      <c r="C34" s="75"/>
      <c r="F34" s="69"/>
      <c r="G34" s="42"/>
      <c r="H34" s="42"/>
      <c r="I34" s="42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2:34" ht="15">
      <c r="B35" s="74" t="s">
        <v>443</v>
      </c>
      <c r="C35" s="75"/>
      <c r="D35" s="53"/>
      <c r="E35" s="53"/>
      <c r="F35" s="42"/>
      <c r="G35" s="42"/>
      <c r="H35" s="42"/>
      <c r="I35" s="42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2:34" ht="15">
      <c r="B36" s="74" t="s">
        <v>444</v>
      </c>
      <c r="C36" s="75"/>
      <c r="D36" s="42"/>
      <c r="E36" s="42"/>
      <c r="F36" s="42"/>
      <c r="G36" s="42"/>
      <c r="H36" s="42"/>
      <c r="I36" s="42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2:34" ht="15">
      <c r="B37" s="76" t="s">
        <v>434</v>
      </c>
      <c r="C37" s="75"/>
      <c r="F37" s="42"/>
      <c r="G37" s="42"/>
      <c r="H37" s="42"/>
      <c r="I37" s="42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6:34" ht="15">
      <c r="F38" s="42"/>
      <c r="G38" s="42"/>
      <c r="H38" s="42"/>
      <c r="I38" s="42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6:34" ht="15">
      <c r="F39" s="42"/>
      <c r="G39" s="42"/>
      <c r="H39" s="42"/>
      <c r="I39" s="42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6:34" ht="15">
      <c r="F40" s="42"/>
      <c r="G40" s="42"/>
      <c r="H40" s="42"/>
      <c r="I40" s="42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6:34" ht="15">
      <c r="F41" s="42"/>
      <c r="G41" s="42"/>
      <c r="H41" s="42"/>
      <c r="I41" s="42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6:34" ht="15">
      <c r="F42" s="42"/>
      <c r="G42" s="42"/>
      <c r="H42" s="42"/>
      <c r="I42" s="42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2:34" ht="15">
      <c r="B43" s="42"/>
      <c r="C43" s="42"/>
      <c r="D43" s="42"/>
      <c r="E43" s="42"/>
      <c r="F43" s="42"/>
      <c r="G43" s="42"/>
      <c r="H43" s="42"/>
      <c r="I43" s="42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34" ht="15">
      <c r="B44" s="42"/>
      <c r="C44" s="42"/>
      <c r="D44" s="42"/>
      <c r="E44" s="42"/>
      <c r="F44" s="42"/>
      <c r="G44" s="42"/>
      <c r="H44" s="42"/>
      <c r="I44" s="42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2:34" ht="15">
      <c r="B45" s="42"/>
      <c r="C45" s="42"/>
      <c r="D45" s="42"/>
      <c r="E45" s="42"/>
      <c r="F45" s="42"/>
      <c r="G45" s="42"/>
      <c r="H45" s="42"/>
      <c r="I45" s="42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2:34" ht="15">
      <c r="B46" s="42"/>
      <c r="C46" s="42"/>
      <c r="D46" s="42"/>
      <c r="E46" s="42"/>
      <c r="F46" s="42"/>
      <c r="G46" s="42"/>
      <c r="H46" s="42"/>
      <c r="I46" s="42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2:34" ht="15">
      <c r="B47" s="42"/>
      <c r="C47" s="42"/>
      <c r="D47" s="42"/>
      <c r="E47" s="42"/>
      <c r="F47" s="42"/>
      <c r="G47" s="42"/>
      <c r="H47" s="42"/>
      <c r="I47" s="42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2:34" ht="15">
      <c r="B48" s="42"/>
      <c r="C48" s="42"/>
      <c r="D48" s="42"/>
      <c r="E48" s="42"/>
      <c r="F48" s="42"/>
      <c r="G48" s="42"/>
      <c r="H48" s="42"/>
      <c r="I48" s="42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2:34" ht="15">
      <c r="B49" s="42"/>
      <c r="C49" s="42"/>
      <c r="D49" s="42"/>
      <c r="E49" s="42"/>
      <c r="F49" s="42"/>
      <c r="G49" s="42"/>
      <c r="H49" s="42"/>
      <c r="I49" s="42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2:34" ht="15">
      <c r="B50" s="42"/>
      <c r="C50" s="42"/>
      <c r="D50" s="42"/>
      <c r="E50" s="42"/>
      <c r="F50" s="42"/>
      <c r="G50" s="42"/>
      <c r="H50" s="42"/>
      <c r="I50" s="42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</row>
    <row r="51" spans="2:34" ht="15">
      <c r="B51" s="42"/>
      <c r="C51" s="42"/>
      <c r="D51" s="42"/>
      <c r="E51" s="42"/>
      <c r="F51" s="42"/>
      <c r="G51" s="42"/>
      <c r="H51" s="42"/>
      <c r="I51" s="42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2:34" ht="15">
      <c r="B52" s="42"/>
      <c r="C52" s="42"/>
      <c r="D52" s="42"/>
      <c r="E52" s="42"/>
      <c r="F52" s="42"/>
      <c r="G52" s="42"/>
      <c r="H52" s="42"/>
      <c r="I52" s="42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2:34" ht="15">
      <c r="B53" s="42"/>
      <c r="C53" s="42"/>
      <c r="D53" s="42"/>
      <c r="E53" s="42"/>
      <c r="F53" s="38"/>
      <c r="G53" s="38"/>
      <c r="H53" s="38"/>
      <c r="I53" s="38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2:9" ht="15">
      <c r="B54" s="38"/>
      <c r="C54" s="38"/>
      <c r="D54" s="38"/>
      <c r="E54" s="38"/>
      <c r="F54" s="38"/>
      <c r="G54" s="38"/>
      <c r="H54" s="38"/>
      <c r="I54" s="38"/>
    </row>
    <row r="55" spans="2:9" ht="15">
      <c r="B55" s="38"/>
      <c r="C55" s="38"/>
      <c r="D55" s="38"/>
      <c r="E55" s="38"/>
      <c r="F55" s="38"/>
      <c r="G55" s="38"/>
      <c r="H55" s="38"/>
      <c r="I55" s="38"/>
    </row>
    <row r="56" spans="2:5" ht="15">
      <c r="B56" s="38"/>
      <c r="C56" s="38"/>
      <c r="D56" s="38"/>
      <c r="E56" s="38"/>
    </row>
  </sheetData>
  <sheetProtection/>
  <printOptions horizontalCentered="1"/>
  <pageMargins left="0.75" right="0.75" top="1" bottom="1" header="0.5" footer="0.5"/>
  <pageSetup blackAndWhite="1" fitToHeight="1" fitToWidth="1" horizontalDpi="300" verticalDpi="300" orientation="portrait" r:id="rId1"/>
  <headerFooter alignWithMargins="0">
    <oddFooter>&amp;CPage 1&amp;R&amp;D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B1:N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3" width="24.7109375" style="0" customWidth="1"/>
    <col min="4" max="6" width="18.7109375" style="0" customWidth="1"/>
  </cols>
  <sheetData>
    <row r="1" spans="2:14" ht="15.75" customHeight="1">
      <c r="B1" s="84" t="s">
        <v>407</v>
      </c>
      <c r="C1" s="83"/>
      <c r="D1" s="83"/>
      <c r="E1" s="83"/>
      <c r="F1" s="83"/>
      <c r="G1" s="1"/>
      <c r="I1" s="3"/>
      <c r="J1" s="3"/>
      <c r="K1" s="3"/>
      <c r="L1" s="3"/>
      <c r="M1" s="3"/>
      <c r="N1" s="3"/>
    </row>
    <row r="2" spans="2:14" ht="15"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3"/>
      <c r="N2" s="3"/>
    </row>
    <row r="3" spans="2:14" ht="15">
      <c r="B3" s="562" t="s">
        <v>379</v>
      </c>
      <c r="C3" s="562"/>
      <c r="D3" s="562"/>
      <c r="E3" s="562" t="s">
        <v>380</v>
      </c>
      <c r="F3" s="562"/>
      <c r="G3" s="1"/>
      <c r="H3" s="3"/>
      <c r="I3" s="3"/>
      <c r="J3" s="3"/>
      <c r="K3" s="3"/>
      <c r="L3" s="3"/>
      <c r="M3" s="3"/>
      <c r="N3" s="3"/>
    </row>
    <row r="4" spans="2:14" ht="15">
      <c r="B4" s="134"/>
      <c r="C4" s="134"/>
      <c r="D4" s="134"/>
      <c r="E4" s="134"/>
      <c r="F4" s="134"/>
      <c r="G4" s="1"/>
      <c r="H4" s="3"/>
      <c r="I4" s="3"/>
      <c r="J4" s="3"/>
      <c r="K4" s="3"/>
      <c r="L4" s="3"/>
      <c r="M4" s="3"/>
      <c r="N4" s="3"/>
    </row>
    <row r="5" spans="2:14" ht="15">
      <c r="B5" s="127" t="s">
        <v>381</v>
      </c>
      <c r="C5" s="107" t="s">
        <v>382</v>
      </c>
      <c r="D5" s="107" t="s">
        <v>383</v>
      </c>
      <c r="E5" s="107" t="s">
        <v>384</v>
      </c>
      <c r="F5" s="107" t="s">
        <v>385</v>
      </c>
      <c r="G5" s="1"/>
      <c r="H5" s="3"/>
      <c r="I5" s="3"/>
      <c r="J5" s="3"/>
      <c r="K5" s="3"/>
      <c r="L5" s="3"/>
      <c r="M5" s="3"/>
      <c r="N5" s="3"/>
    </row>
    <row r="6" spans="2:14" ht="15.75" thickBot="1">
      <c r="B6" s="112"/>
      <c r="C6" s="191"/>
      <c r="D6" s="110" t="s">
        <v>386</v>
      </c>
      <c r="E6" s="110" t="s">
        <v>387</v>
      </c>
      <c r="F6" s="191"/>
      <c r="G6" s="1"/>
      <c r="H6" s="3"/>
      <c r="I6" s="3"/>
      <c r="J6" s="3"/>
      <c r="K6" s="3"/>
      <c r="L6" s="3"/>
      <c r="M6" s="3"/>
      <c r="N6" s="3"/>
    </row>
    <row r="7" spans="2:14" ht="15.75" thickTop="1">
      <c r="B7" s="116"/>
      <c r="C7" s="115"/>
      <c r="D7" s="117"/>
      <c r="E7" s="117"/>
      <c r="F7" s="197">
        <f>D7-E7</f>
        <v>0</v>
      </c>
      <c r="G7" s="1"/>
      <c r="H7" s="3"/>
      <c r="I7" s="3"/>
      <c r="J7" s="3"/>
      <c r="K7" s="3"/>
      <c r="L7" s="3"/>
      <c r="M7" s="3"/>
      <c r="N7" s="3"/>
    </row>
    <row r="8" spans="2:14" ht="15">
      <c r="B8" s="116"/>
      <c r="C8" s="115"/>
      <c r="D8" s="117"/>
      <c r="E8" s="117"/>
      <c r="F8" s="197">
        <f>D8-E8</f>
        <v>0</v>
      </c>
      <c r="G8" s="1"/>
      <c r="H8" s="3"/>
      <c r="I8" s="3"/>
      <c r="J8" s="3"/>
      <c r="K8" s="3"/>
      <c r="L8" s="3"/>
      <c r="M8" s="3"/>
      <c r="N8" s="3"/>
    </row>
    <row r="9" spans="2:14" ht="15">
      <c r="B9" s="116"/>
      <c r="C9" s="115"/>
      <c r="D9" s="117"/>
      <c r="E9" s="117"/>
      <c r="F9" s="197">
        <f>D9-E9</f>
        <v>0</v>
      </c>
      <c r="G9" s="1"/>
      <c r="H9" s="3"/>
      <c r="I9" s="3"/>
      <c r="J9" s="3"/>
      <c r="K9" s="3"/>
      <c r="L9" s="3"/>
      <c r="M9" s="3"/>
      <c r="N9" s="3"/>
    </row>
    <row r="10" spans="2:14" ht="15">
      <c r="B10" s="116"/>
      <c r="C10" s="115"/>
      <c r="D10" s="117"/>
      <c r="E10" s="117"/>
      <c r="F10" s="197">
        <f>D10-E10</f>
        <v>0</v>
      </c>
      <c r="G10" s="1"/>
      <c r="H10" s="3"/>
      <c r="I10" s="3"/>
      <c r="J10" s="3"/>
      <c r="K10" s="3"/>
      <c r="L10" s="3"/>
      <c r="M10" s="3"/>
      <c r="N10" s="3"/>
    </row>
    <row r="11" spans="2:14" ht="15">
      <c r="B11" s="116"/>
      <c r="C11" s="115"/>
      <c r="D11" s="117"/>
      <c r="E11" s="117"/>
      <c r="F11" s="197">
        <f>D11-E11</f>
        <v>0</v>
      </c>
      <c r="G11" s="1"/>
      <c r="H11" s="3"/>
      <c r="I11" s="3"/>
      <c r="J11" s="3"/>
      <c r="K11" s="3"/>
      <c r="L11" s="3"/>
      <c r="M11" s="3"/>
      <c r="N11" s="3"/>
    </row>
    <row r="12" spans="2:14" ht="15">
      <c r="B12" s="170"/>
      <c r="C12" s="170"/>
      <c r="D12" s="248"/>
      <c r="E12" s="248"/>
      <c r="F12" s="248"/>
      <c r="G12" s="1"/>
      <c r="H12" s="3"/>
      <c r="I12" s="3"/>
      <c r="J12" s="3"/>
      <c r="K12" s="3"/>
      <c r="L12" s="3"/>
      <c r="M12" s="3"/>
      <c r="N12" s="3"/>
    </row>
    <row r="13" spans="2:14" ht="15.75">
      <c r="B13" s="213" t="s">
        <v>74</v>
      </c>
      <c r="C13" s="131"/>
      <c r="D13" s="198">
        <f>SUM(D7:D12)</f>
        <v>0</v>
      </c>
      <c r="E13" s="198">
        <f>SUM(E7:E12)</f>
        <v>0</v>
      </c>
      <c r="F13" s="198">
        <f>SUM(F7:F12)</f>
        <v>0</v>
      </c>
      <c r="G13" s="1"/>
      <c r="H13" s="3"/>
      <c r="I13" s="3"/>
      <c r="J13" s="3"/>
      <c r="K13" s="3"/>
      <c r="L13" s="3"/>
      <c r="M13" s="3"/>
      <c r="N13" s="3"/>
    </row>
    <row r="14" spans="2:14" ht="15">
      <c r="B14" s="1"/>
      <c r="C14" s="1"/>
      <c r="D14" s="1"/>
      <c r="E14" s="1"/>
      <c r="F14" s="1"/>
      <c r="G14" s="1"/>
      <c r="H14" s="3"/>
      <c r="I14" s="3"/>
      <c r="J14" s="3"/>
      <c r="K14" s="3"/>
      <c r="L14" s="3"/>
      <c r="M14" s="3"/>
      <c r="N14" s="3"/>
    </row>
    <row r="15" spans="2:14" ht="15.75" customHeight="1">
      <c r="B15" s="83" t="s">
        <v>408</v>
      </c>
      <c r="C15" s="83"/>
      <c r="D15" s="83"/>
      <c r="E15" s="83"/>
      <c r="F15" s="83"/>
      <c r="G15" s="1"/>
      <c r="H15" s="3"/>
      <c r="I15" s="3"/>
      <c r="J15" s="3"/>
      <c r="K15" s="3"/>
      <c r="L15" s="3"/>
      <c r="M15" s="3"/>
      <c r="N15" s="3"/>
    </row>
    <row r="16" spans="2:14" ht="15">
      <c r="B16" s="1"/>
      <c r="C16" s="1"/>
      <c r="D16" s="1"/>
      <c r="E16" s="1"/>
      <c r="F16" s="1"/>
      <c r="G16" s="1"/>
      <c r="H16" s="3"/>
      <c r="I16" s="3"/>
      <c r="J16" s="3"/>
      <c r="K16" s="3"/>
      <c r="L16" s="3"/>
      <c r="M16" s="3"/>
      <c r="N16" s="3"/>
    </row>
    <row r="17" spans="2:14" ht="15">
      <c r="B17" s="521" t="s">
        <v>409</v>
      </c>
      <c r="C17" s="522"/>
      <c r="D17" s="523"/>
      <c r="E17" s="524" t="s">
        <v>410</v>
      </c>
      <c r="F17" s="525"/>
      <c r="G17" s="1"/>
      <c r="H17" s="3"/>
      <c r="I17" s="3"/>
      <c r="J17" s="3"/>
      <c r="K17" s="3"/>
      <c r="L17" s="3"/>
      <c r="M17" s="3"/>
      <c r="N17" s="3"/>
    </row>
    <row r="18" spans="2:14" ht="15">
      <c r="B18" s="526"/>
      <c r="C18" s="241"/>
      <c r="D18" s="527"/>
      <c r="E18" s="528"/>
      <c r="F18" s="529"/>
      <c r="G18" s="1"/>
      <c r="H18" s="3"/>
      <c r="I18" s="3"/>
      <c r="J18" s="3"/>
      <c r="K18" s="3"/>
      <c r="L18" s="3"/>
      <c r="M18" s="3"/>
      <c r="N18" s="3"/>
    </row>
    <row r="19" spans="2:14" ht="15">
      <c r="B19" s="530" t="s">
        <v>411</v>
      </c>
      <c r="C19" s="243"/>
      <c r="D19" s="527" t="s">
        <v>413</v>
      </c>
      <c r="E19" s="528"/>
      <c r="F19" s="157"/>
      <c r="G19" s="1"/>
      <c r="H19" s="3"/>
      <c r="I19" s="3"/>
      <c r="J19" s="3"/>
      <c r="K19" s="3"/>
      <c r="L19" s="3"/>
      <c r="M19" s="3"/>
      <c r="N19" s="3"/>
    </row>
    <row r="20" spans="2:14" ht="15">
      <c r="B20" s="531"/>
      <c r="C20" s="115"/>
      <c r="D20" s="527"/>
      <c r="E20" s="528"/>
      <c r="F20" s="278"/>
      <c r="G20" s="1"/>
      <c r="H20" s="3"/>
      <c r="I20" s="3"/>
      <c r="J20" s="3"/>
      <c r="K20" s="3"/>
      <c r="L20" s="3"/>
      <c r="M20" s="3"/>
      <c r="N20" s="3"/>
    </row>
    <row r="21" spans="2:14" ht="15">
      <c r="B21" s="531"/>
      <c r="C21" s="115"/>
      <c r="D21" s="527"/>
      <c r="E21" s="528"/>
      <c r="F21" s="278"/>
      <c r="G21" s="1"/>
      <c r="H21" s="3"/>
      <c r="I21" s="3"/>
      <c r="J21" s="3"/>
      <c r="K21" s="3"/>
      <c r="L21" s="3"/>
      <c r="M21" s="3"/>
      <c r="N21" s="3"/>
    </row>
    <row r="22" spans="2:14" ht="15">
      <c r="B22" s="531"/>
      <c r="C22" s="115"/>
      <c r="D22" s="527"/>
      <c r="E22" s="528"/>
      <c r="F22" s="278"/>
      <c r="G22" s="1"/>
      <c r="H22" s="3"/>
      <c r="I22" s="3"/>
      <c r="J22" s="3"/>
      <c r="K22" s="3"/>
      <c r="L22" s="3"/>
      <c r="M22" s="3"/>
      <c r="N22" s="3"/>
    </row>
    <row r="23" spans="2:14" ht="15">
      <c r="B23" s="531"/>
      <c r="C23" s="115"/>
      <c r="D23" s="527"/>
      <c r="E23" s="528"/>
      <c r="F23" s="278"/>
      <c r="G23" s="1"/>
      <c r="H23" s="3"/>
      <c r="I23" s="3"/>
      <c r="J23" s="3"/>
      <c r="K23" s="3"/>
      <c r="L23" s="3"/>
      <c r="M23" s="3"/>
      <c r="N23" s="3"/>
    </row>
    <row r="24" spans="2:14" ht="15">
      <c r="B24" s="532" t="s">
        <v>412</v>
      </c>
      <c r="C24" s="278"/>
      <c r="D24" s="533" t="s">
        <v>414</v>
      </c>
      <c r="E24" s="528"/>
      <c r="F24" s="278"/>
      <c r="G24" s="1"/>
      <c r="H24" s="3"/>
      <c r="I24" s="3"/>
      <c r="J24" s="3"/>
      <c r="K24" s="3"/>
      <c r="L24" s="3"/>
      <c r="M24" s="3"/>
      <c r="N24" s="3"/>
    </row>
    <row r="25" spans="2:14" ht="15">
      <c r="B25" s="532"/>
      <c r="C25" s="157"/>
      <c r="D25" s="533"/>
      <c r="E25" s="534"/>
      <c r="F25" s="278"/>
      <c r="G25" s="1"/>
      <c r="H25" s="3"/>
      <c r="I25" s="3"/>
      <c r="J25" s="3"/>
      <c r="K25" s="3"/>
      <c r="L25" s="3"/>
      <c r="M25" s="3"/>
      <c r="N25" s="3"/>
    </row>
    <row r="26" spans="2:14" ht="15">
      <c r="B26" s="532"/>
      <c r="C26" s="157"/>
      <c r="D26" s="533"/>
      <c r="E26" s="534"/>
      <c r="F26" s="278"/>
      <c r="G26" s="1"/>
      <c r="H26" s="3"/>
      <c r="I26" s="3"/>
      <c r="J26" s="3"/>
      <c r="K26" s="3"/>
      <c r="L26" s="3"/>
      <c r="M26" s="3"/>
      <c r="N26" s="3"/>
    </row>
    <row r="27" spans="2:14" ht="15.75">
      <c r="B27" s="532"/>
      <c r="C27" s="535"/>
      <c r="D27" s="536"/>
      <c r="E27" s="534"/>
      <c r="F27" s="529"/>
      <c r="G27" s="1"/>
      <c r="H27" s="3"/>
      <c r="I27" s="3"/>
      <c r="J27" s="3"/>
      <c r="K27" s="3"/>
      <c r="L27" s="3"/>
      <c r="M27" s="3"/>
      <c r="N27" s="3"/>
    </row>
    <row r="28" spans="2:14" ht="15">
      <c r="B28" s="537" t="s">
        <v>415</v>
      </c>
      <c r="C28" s="538">
        <f>SUM(C18:C27)</f>
        <v>0</v>
      </c>
      <c r="D28" s="539" t="s">
        <v>416</v>
      </c>
      <c r="E28" s="540"/>
      <c r="F28" s="541">
        <f>SUM(F18:F27)</f>
        <v>0</v>
      </c>
      <c r="G28" s="1"/>
      <c r="H28" s="3"/>
      <c r="I28" s="3"/>
      <c r="J28" s="3"/>
      <c r="K28" s="3"/>
      <c r="L28" s="3"/>
      <c r="M28" s="3"/>
      <c r="N28" s="3"/>
    </row>
    <row r="29" spans="2:14" ht="15">
      <c r="B29" s="542"/>
      <c r="C29" s="543"/>
      <c r="D29" s="543"/>
      <c r="E29" s="543"/>
      <c r="F29" s="199"/>
      <c r="G29" s="1"/>
      <c r="H29" s="3"/>
      <c r="I29" s="3"/>
      <c r="J29" s="3"/>
      <c r="K29" s="3"/>
      <c r="L29" s="3"/>
      <c r="M29" s="3"/>
      <c r="N29" s="3"/>
    </row>
    <row r="30" spans="2:14" ht="15">
      <c r="B30" s="544" t="s">
        <v>417</v>
      </c>
      <c r="C30" s="545"/>
      <c r="D30" s="362">
        <f>SUM(C28-F28)</f>
        <v>0</v>
      </c>
      <c r="E30" s="189"/>
      <c r="F30" s="107"/>
      <c r="G30" s="1"/>
      <c r="H30" s="3"/>
      <c r="I30" s="3"/>
      <c r="J30" s="3"/>
      <c r="K30" s="3"/>
      <c r="L30" s="3"/>
      <c r="M30" s="3"/>
      <c r="N30" s="3"/>
    </row>
    <row r="31" spans="2:14" ht="15">
      <c r="B31" s="546"/>
      <c r="C31" s="547"/>
      <c r="D31" s="548"/>
      <c r="E31" s="549"/>
      <c r="F31" s="550"/>
      <c r="G31" s="1"/>
      <c r="H31" s="3"/>
      <c r="I31" s="3"/>
      <c r="J31" s="3"/>
      <c r="K31" s="3"/>
      <c r="L31" s="3"/>
      <c r="M31" s="3"/>
      <c r="N31" s="3"/>
    </row>
    <row r="32" spans="2:14" ht="15">
      <c r="B32" s="551"/>
      <c r="C32" s="552"/>
      <c r="D32" s="331"/>
      <c r="E32" s="551"/>
      <c r="F32" s="551"/>
      <c r="G32" s="1"/>
      <c r="H32" s="3"/>
      <c r="I32" s="3"/>
      <c r="J32" s="3"/>
      <c r="K32" s="3"/>
      <c r="L32" s="3"/>
      <c r="M32" s="3"/>
      <c r="N32" s="3"/>
    </row>
    <row r="33" spans="2:14" ht="15">
      <c r="B33" s="553" t="s">
        <v>100</v>
      </c>
      <c r="C33" s="553" t="s">
        <v>106</v>
      </c>
      <c r="D33" s="554" t="s">
        <v>418</v>
      </c>
      <c r="E33" s="553" t="s">
        <v>419</v>
      </c>
      <c r="F33" s="553" t="s">
        <v>420</v>
      </c>
      <c r="G33" s="1"/>
      <c r="H33" s="3"/>
      <c r="I33" s="3"/>
      <c r="J33" s="3"/>
      <c r="K33" s="3"/>
      <c r="L33" s="3"/>
      <c r="M33" s="3"/>
      <c r="N33" s="3"/>
    </row>
    <row r="34" spans="2:14" ht="15">
      <c r="B34" s="115"/>
      <c r="C34" s="115"/>
      <c r="D34" s="555"/>
      <c r="E34" s="556"/>
      <c r="F34" s="556"/>
      <c r="G34" s="1"/>
      <c r="H34" s="3"/>
      <c r="I34" s="3"/>
      <c r="J34" s="3"/>
      <c r="K34" s="3"/>
      <c r="L34" s="3"/>
      <c r="M34" s="3"/>
      <c r="N34" s="3"/>
    </row>
    <row r="35" spans="2:14" ht="15.75">
      <c r="B35" s="557"/>
      <c r="C35" s="115"/>
      <c r="D35" s="555"/>
      <c r="E35" s="556"/>
      <c r="F35" s="556"/>
      <c r="G35" s="1"/>
      <c r="H35" s="3"/>
      <c r="I35" s="3"/>
      <c r="J35" s="3"/>
      <c r="K35" s="3"/>
      <c r="L35" s="3"/>
      <c r="M35" s="3"/>
      <c r="N35" s="3"/>
    </row>
    <row r="36" spans="2:14" ht="15">
      <c r="B36" s="1"/>
      <c r="C36" s="1"/>
      <c r="D36" s="1"/>
      <c r="E36" s="1"/>
      <c r="F36" s="1"/>
      <c r="G36" s="1"/>
      <c r="H36" s="3"/>
      <c r="I36" s="3"/>
      <c r="J36" s="3"/>
      <c r="K36" s="3"/>
      <c r="L36" s="3"/>
      <c r="M36" s="3"/>
      <c r="N36" s="3"/>
    </row>
    <row r="37" spans="2:14" ht="15.75">
      <c r="B37" s="14" t="s">
        <v>388</v>
      </c>
      <c r="C37" s="1"/>
      <c r="D37" s="1"/>
      <c r="E37" s="1"/>
      <c r="F37" s="1"/>
      <c r="G37" s="1"/>
      <c r="H37" s="3"/>
      <c r="I37" s="3"/>
      <c r="J37" s="3"/>
      <c r="K37" s="3"/>
      <c r="L37" s="3"/>
      <c r="M37" s="3"/>
      <c r="N37" s="3"/>
    </row>
    <row r="38" spans="2:14" ht="15" customHeight="1">
      <c r="B38" s="134"/>
      <c r="C38" s="134"/>
      <c r="D38" s="134"/>
      <c r="E38" s="134"/>
      <c r="F38" s="134"/>
      <c r="G38" s="170"/>
      <c r="H38" s="9" t="s">
        <v>389</v>
      </c>
      <c r="I38" s="3"/>
      <c r="J38" s="3"/>
      <c r="K38" s="3"/>
      <c r="L38" s="3"/>
      <c r="M38" s="3"/>
      <c r="N38" s="3"/>
    </row>
    <row r="39" spans="2:13" ht="15" customHeight="1">
      <c r="B39" s="591"/>
      <c r="C39" s="592"/>
      <c r="D39" s="592"/>
      <c r="E39" s="592"/>
      <c r="F39" s="593"/>
      <c r="G39" s="9"/>
      <c r="H39" s="3"/>
      <c r="I39" s="3"/>
      <c r="J39" s="3"/>
      <c r="K39" s="3"/>
      <c r="L39" s="3"/>
      <c r="M39" s="3"/>
    </row>
    <row r="40" spans="2:13" ht="15" customHeight="1">
      <c r="B40" s="558"/>
      <c r="C40" s="559"/>
      <c r="D40" s="559"/>
      <c r="E40" s="559"/>
      <c r="F40" s="560"/>
      <c r="G40" s="9"/>
      <c r="H40" s="3"/>
      <c r="I40" s="3"/>
      <c r="J40" s="3"/>
      <c r="K40" s="3"/>
      <c r="L40" s="3"/>
      <c r="M40" s="3"/>
    </row>
    <row r="41" spans="2:13" ht="15" customHeight="1">
      <c r="B41" s="558"/>
      <c r="C41" s="559"/>
      <c r="D41" s="559"/>
      <c r="E41" s="559"/>
      <c r="F41" s="560"/>
      <c r="G41" s="9"/>
      <c r="H41" s="3"/>
      <c r="I41" s="3"/>
      <c r="J41" s="3"/>
      <c r="K41" s="3"/>
      <c r="L41" s="3"/>
      <c r="M41" s="3"/>
    </row>
    <row r="42" spans="2:13" ht="15" customHeight="1">
      <c r="B42" s="558"/>
      <c r="C42" s="559"/>
      <c r="D42" s="559"/>
      <c r="E42" s="559"/>
      <c r="F42" s="560"/>
      <c r="G42" s="9"/>
      <c r="H42" s="3"/>
      <c r="I42" s="3"/>
      <c r="J42" s="3"/>
      <c r="K42" s="3"/>
      <c r="L42" s="3"/>
      <c r="M42" s="3"/>
    </row>
    <row r="43" spans="2:13" ht="15" customHeight="1">
      <c r="B43" s="558"/>
      <c r="C43" s="559"/>
      <c r="D43" s="559"/>
      <c r="E43" s="559"/>
      <c r="F43" s="560"/>
      <c r="G43" s="9"/>
      <c r="H43" s="3"/>
      <c r="I43" s="3"/>
      <c r="J43" s="3"/>
      <c r="K43" s="3"/>
      <c r="L43" s="3"/>
      <c r="M43" s="3"/>
    </row>
    <row r="44" spans="2:14" ht="12.75">
      <c r="B44" s="9"/>
      <c r="C44" s="9"/>
      <c r="D44" s="9"/>
      <c r="E44" s="9"/>
      <c r="F44" s="9"/>
      <c r="G44" s="9"/>
      <c r="H44" s="9"/>
      <c r="I44" s="3"/>
      <c r="J44" s="3"/>
      <c r="K44" s="3"/>
      <c r="L44" s="3"/>
      <c r="M44" s="3"/>
      <c r="N44" s="3"/>
    </row>
    <row r="45" spans="2:14" ht="12.75">
      <c r="B45" s="10"/>
      <c r="C45" s="9"/>
      <c r="D45" s="9"/>
      <c r="E45" s="9"/>
      <c r="F45" s="9"/>
      <c r="G45" s="9"/>
      <c r="H45" s="9"/>
      <c r="I45" s="3"/>
      <c r="J45" s="3"/>
      <c r="K45" s="3"/>
      <c r="L45" s="3"/>
      <c r="M45" s="3"/>
      <c r="N45" s="3"/>
    </row>
    <row r="46" spans="2:14" ht="12.75">
      <c r="B46" s="9"/>
      <c r="C46" s="9"/>
      <c r="D46" s="9"/>
      <c r="E46" s="9"/>
      <c r="F46" s="9"/>
      <c r="G46" s="9"/>
      <c r="H46" s="9"/>
      <c r="I46" s="3"/>
      <c r="J46" s="3"/>
      <c r="K46" s="3"/>
      <c r="L46" s="3"/>
      <c r="M46" s="3"/>
      <c r="N46" s="3"/>
    </row>
  </sheetData>
  <sheetProtection/>
  <printOptions/>
  <pageMargins left="0.75" right="0.75" top="1" bottom="1" header="0.5" footer="0.5"/>
  <pageSetup blackAndWhite="1" fitToHeight="1" fitToWidth="1" horizontalDpi="300" verticalDpi="300" orientation="portrait" scale="86" r:id="rId1"/>
  <headerFooter alignWithMargins="0">
    <oddFooter>&amp;C&amp;[Page 20&amp;R&amp;D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L83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1" width="4.140625" style="0" customWidth="1"/>
    <col min="2" max="2" width="22.7109375" style="0" customWidth="1"/>
    <col min="3" max="6" width="11.7109375" style="0" customWidth="1"/>
    <col min="7" max="8" width="31.57421875" style="0" customWidth="1"/>
  </cols>
  <sheetData>
    <row r="1" spans="2:12" ht="15.75">
      <c r="B1" s="29"/>
      <c r="C1" s="82"/>
      <c r="D1" s="82" t="s">
        <v>4</v>
      </c>
      <c r="E1" s="30"/>
      <c r="F1" s="30"/>
      <c r="G1" s="29"/>
      <c r="H1" s="29"/>
      <c r="I1" s="29"/>
      <c r="J1" s="3"/>
      <c r="K1" s="3"/>
      <c r="L1" s="3"/>
    </row>
    <row r="2" spans="2:12" ht="15">
      <c r="B2" s="33"/>
      <c r="C2" s="29"/>
      <c r="D2" s="69"/>
      <c r="E2" s="113" t="s">
        <v>480</v>
      </c>
      <c r="F2" s="114">
        <v>2017</v>
      </c>
      <c r="G2" s="29"/>
      <c r="H2" s="29"/>
      <c r="I2" s="29"/>
      <c r="J2" s="3"/>
      <c r="K2" s="3"/>
      <c r="L2" s="3"/>
    </row>
    <row r="3" spans="2:12" ht="12.75">
      <c r="B3" s="31"/>
      <c r="C3" s="31"/>
      <c r="D3" s="31"/>
      <c r="E3" s="31"/>
      <c r="F3" s="31"/>
      <c r="G3" s="32"/>
      <c r="H3" s="29"/>
      <c r="I3" s="29"/>
      <c r="J3" s="3"/>
      <c r="K3" s="3"/>
      <c r="L3" s="3"/>
    </row>
    <row r="4" spans="2:12" ht="15.75">
      <c r="B4" s="106" t="s">
        <v>5</v>
      </c>
      <c r="C4" s="107" t="s">
        <v>6</v>
      </c>
      <c r="D4" s="107" t="s">
        <v>6</v>
      </c>
      <c r="E4" s="107" t="s">
        <v>7</v>
      </c>
      <c r="F4" s="108" t="s">
        <v>8</v>
      </c>
      <c r="G4" s="127" t="s">
        <v>481</v>
      </c>
      <c r="H4" s="29"/>
      <c r="I4" s="29"/>
      <c r="J4" s="3"/>
      <c r="K4" s="3"/>
      <c r="L4" s="3"/>
    </row>
    <row r="5" spans="2:12" ht="15.75" thickBot="1">
      <c r="B5" s="112"/>
      <c r="C5" s="110" t="s">
        <v>9</v>
      </c>
      <c r="D5" s="110" t="s">
        <v>10</v>
      </c>
      <c r="E5" s="110" t="s">
        <v>8</v>
      </c>
      <c r="F5" s="111" t="s">
        <v>11</v>
      </c>
      <c r="G5" s="112"/>
      <c r="H5" s="29"/>
      <c r="I5" s="29"/>
      <c r="J5" s="3"/>
      <c r="K5" s="3"/>
      <c r="L5" s="3"/>
    </row>
    <row r="6" spans="2:12" ht="15.75" thickTop="1">
      <c r="B6" s="115"/>
      <c r="C6" s="116"/>
      <c r="D6" s="116"/>
      <c r="E6" s="117"/>
      <c r="F6" s="118" t="str">
        <f>IF(D6=0,"-",SUM(E6/D6))</f>
        <v>-</v>
      </c>
      <c r="G6" s="115"/>
      <c r="H6" s="29"/>
      <c r="I6" s="29"/>
      <c r="J6" s="3"/>
      <c r="K6" s="3"/>
      <c r="L6" s="3"/>
    </row>
    <row r="7" spans="2:12" ht="15">
      <c r="B7" s="115"/>
      <c r="C7" s="116"/>
      <c r="D7" s="116"/>
      <c r="E7" s="117"/>
      <c r="F7" s="118" t="str">
        <f aca="true" t="shared" si="0" ref="F7:F15">IF(D7=0,"-",SUM(E7/D7))</f>
        <v>-</v>
      </c>
      <c r="G7" s="115"/>
      <c r="H7" s="29"/>
      <c r="I7" s="29"/>
      <c r="J7" s="3"/>
      <c r="K7" s="3"/>
      <c r="L7" s="3"/>
    </row>
    <row r="8" spans="2:12" ht="15">
      <c r="B8" s="115"/>
      <c r="C8" s="116"/>
      <c r="D8" s="116"/>
      <c r="E8" s="117"/>
      <c r="F8" s="118" t="str">
        <f t="shared" si="0"/>
        <v>-</v>
      </c>
      <c r="G8" s="115"/>
      <c r="H8" s="29"/>
      <c r="I8" s="29"/>
      <c r="J8" s="3"/>
      <c r="K8" s="3"/>
      <c r="L8" s="3"/>
    </row>
    <row r="9" spans="2:12" ht="15">
      <c r="B9" s="115"/>
      <c r="C9" s="116"/>
      <c r="D9" s="116"/>
      <c r="E9" s="117"/>
      <c r="F9" s="118" t="str">
        <f t="shared" si="0"/>
        <v>-</v>
      </c>
      <c r="G9" s="115"/>
      <c r="H9" s="29"/>
      <c r="I9" s="29"/>
      <c r="J9" s="3"/>
      <c r="K9" s="3"/>
      <c r="L9" s="3"/>
    </row>
    <row r="10" spans="2:12" ht="15">
      <c r="B10" s="115"/>
      <c r="C10" s="116"/>
      <c r="D10" s="116"/>
      <c r="E10" s="117"/>
      <c r="F10" s="118" t="str">
        <f t="shared" si="0"/>
        <v>-</v>
      </c>
      <c r="G10" s="115"/>
      <c r="H10" s="29"/>
      <c r="I10" s="29"/>
      <c r="J10" s="3"/>
      <c r="K10" s="3"/>
      <c r="L10" s="3"/>
    </row>
    <row r="11" spans="2:12" ht="15">
      <c r="B11" s="115"/>
      <c r="C11" s="115"/>
      <c r="D11" s="115"/>
      <c r="E11" s="117"/>
      <c r="F11" s="118" t="str">
        <f t="shared" si="0"/>
        <v>-</v>
      </c>
      <c r="G11" s="115"/>
      <c r="H11" s="29"/>
      <c r="I11" s="29"/>
      <c r="J11" s="3"/>
      <c r="K11" s="3"/>
      <c r="L11" s="3"/>
    </row>
    <row r="12" spans="2:12" ht="15">
      <c r="B12" s="115"/>
      <c r="C12" s="115"/>
      <c r="D12" s="115"/>
      <c r="E12" s="117"/>
      <c r="F12" s="118" t="str">
        <f t="shared" si="0"/>
        <v>-</v>
      </c>
      <c r="G12" s="115"/>
      <c r="H12" s="29"/>
      <c r="I12" s="29"/>
      <c r="J12" s="3"/>
      <c r="K12" s="3"/>
      <c r="L12" s="3"/>
    </row>
    <row r="13" spans="2:12" ht="15">
      <c r="B13" s="115"/>
      <c r="C13" s="115"/>
      <c r="D13" s="115"/>
      <c r="E13" s="117"/>
      <c r="F13" s="118" t="str">
        <f>IF(D13=0,"-",SUM(E13/D13))</f>
        <v>-</v>
      </c>
      <c r="G13" s="115"/>
      <c r="H13" s="29"/>
      <c r="I13" s="29"/>
      <c r="J13" s="3"/>
      <c r="K13" s="3"/>
      <c r="L13" s="3"/>
    </row>
    <row r="14" spans="2:12" ht="15">
      <c r="B14" s="115"/>
      <c r="C14" s="115"/>
      <c r="D14" s="115"/>
      <c r="E14" s="117"/>
      <c r="F14" s="118" t="str">
        <f t="shared" si="0"/>
        <v>-</v>
      </c>
      <c r="G14" s="115"/>
      <c r="H14" s="29"/>
      <c r="I14" s="29"/>
      <c r="J14" s="3"/>
      <c r="K14" s="3"/>
      <c r="L14" s="3"/>
    </row>
    <row r="15" spans="2:12" ht="15">
      <c r="B15" s="115"/>
      <c r="C15" s="115"/>
      <c r="D15" s="115"/>
      <c r="E15" s="117"/>
      <c r="F15" s="118" t="str">
        <f t="shared" si="0"/>
        <v>-</v>
      </c>
      <c r="G15" s="115"/>
      <c r="H15" s="29"/>
      <c r="I15" s="29"/>
      <c r="J15" s="3"/>
      <c r="K15" s="3"/>
      <c r="L15" s="3"/>
    </row>
    <row r="16" spans="2:12" ht="15">
      <c r="B16" s="119" t="s">
        <v>7</v>
      </c>
      <c r="C16" s="120">
        <f>SUM(C6:C15)</f>
        <v>0</v>
      </c>
      <c r="D16" s="120">
        <f>SUM(D6:D15)</f>
        <v>0</v>
      </c>
      <c r="E16" s="68"/>
      <c r="F16" s="121"/>
      <c r="G16" s="68"/>
      <c r="H16" s="29"/>
      <c r="I16" s="29"/>
      <c r="J16" s="3"/>
      <c r="K16" s="3"/>
      <c r="L16" s="3"/>
    </row>
    <row r="17" spans="2:12" ht="15">
      <c r="B17" s="68"/>
      <c r="C17" s="68"/>
      <c r="D17" s="68"/>
      <c r="E17" s="68"/>
      <c r="F17" s="121"/>
      <c r="G17" s="68"/>
      <c r="H17" s="29"/>
      <c r="I17" s="29"/>
      <c r="J17" s="3"/>
      <c r="K17" s="3"/>
      <c r="L17" s="3"/>
    </row>
    <row r="18" spans="2:12" ht="15.75">
      <c r="B18" s="82" t="s">
        <v>12</v>
      </c>
      <c r="C18" s="69"/>
      <c r="D18" s="69"/>
      <c r="E18" s="122"/>
      <c r="F18" s="123"/>
      <c r="G18" s="68"/>
      <c r="H18" s="29"/>
      <c r="I18" s="29"/>
      <c r="J18" s="3"/>
      <c r="K18" s="3"/>
      <c r="L18" s="3"/>
    </row>
    <row r="19" spans="2:12" ht="15.75">
      <c r="B19" s="124"/>
      <c r="C19" s="68"/>
      <c r="D19" s="125"/>
      <c r="E19" s="126"/>
      <c r="F19" s="123"/>
      <c r="G19" s="68"/>
      <c r="H19" s="29"/>
      <c r="I19" s="29"/>
      <c r="J19" s="3"/>
      <c r="K19" s="3"/>
      <c r="L19" s="3"/>
    </row>
    <row r="20" spans="2:12" ht="15.75">
      <c r="B20" s="124" t="s">
        <v>13</v>
      </c>
      <c r="C20" s="68"/>
      <c r="D20" s="127" t="s">
        <v>14</v>
      </c>
      <c r="E20" s="107" t="s">
        <v>7</v>
      </c>
      <c r="F20" s="123"/>
      <c r="G20" s="68"/>
      <c r="H20" s="29"/>
      <c r="I20" s="29"/>
      <c r="J20" s="3"/>
      <c r="K20" s="3"/>
      <c r="L20" s="3"/>
    </row>
    <row r="21" spans="2:12" ht="15">
      <c r="B21" s="125"/>
      <c r="C21" s="125"/>
      <c r="D21" s="127" t="s">
        <v>15</v>
      </c>
      <c r="E21" s="107" t="s">
        <v>16</v>
      </c>
      <c r="F21" s="121"/>
      <c r="G21" s="69"/>
      <c r="H21" s="29"/>
      <c r="I21" s="29"/>
      <c r="J21" s="3"/>
      <c r="K21" s="3"/>
      <c r="L21" s="3"/>
    </row>
    <row r="22" spans="2:12" ht="15">
      <c r="B22" s="128"/>
      <c r="C22" s="129"/>
      <c r="D22" s="116"/>
      <c r="E22" s="116"/>
      <c r="F22" s="121"/>
      <c r="G22" s="69"/>
      <c r="H22" s="29"/>
      <c r="I22" s="29"/>
      <c r="J22" s="3"/>
      <c r="K22" s="3"/>
      <c r="L22" s="3"/>
    </row>
    <row r="23" spans="2:12" ht="15">
      <c r="B23" s="128"/>
      <c r="C23" s="129"/>
      <c r="D23" s="116"/>
      <c r="E23" s="116"/>
      <c r="F23" s="121"/>
      <c r="G23" s="69"/>
      <c r="H23" s="29"/>
      <c r="I23" s="29"/>
      <c r="J23" s="3"/>
      <c r="K23" s="3"/>
      <c r="L23" s="3"/>
    </row>
    <row r="24" spans="2:12" ht="15">
      <c r="B24" s="128"/>
      <c r="C24" s="129"/>
      <c r="D24" s="116"/>
      <c r="E24" s="116"/>
      <c r="F24" s="121"/>
      <c r="G24" s="69"/>
      <c r="H24" s="29"/>
      <c r="I24" s="29"/>
      <c r="J24" s="3"/>
      <c r="K24" s="3"/>
      <c r="L24" s="3"/>
    </row>
    <row r="25" spans="2:12" ht="15">
      <c r="B25" s="128"/>
      <c r="C25" s="129"/>
      <c r="D25" s="116"/>
      <c r="E25" s="116"/>
      <c r="F25" s="121"/>
      <c r="G25" s="69"/>
      <c r="H25" s="29"/>
      <c r="I25" s="29"/>
      <c r="J25" s="3"/>
      <c r="K25" s="3"/>
      <c r="L25" s="3"/>
    </row>
    <row r="26" spans="2:12" ht="15">
      <c r="B26" s="130" t="s">
        <v>7</v>
      </c>
      <c r="C26" s="131"/>
      <c r="D26" s="120">
        <f>SUM(D22:D25)</f>
        <v>0</v>
      </c>
      <c r="E26" s="120">
        <f>SUM(E22:E25)</f>
        <v>0</v>
      </c>
      <c r="F26" s="121"/>
      <c r="G26" s="69"/>
      <c r="H26" s="29"/>
      <c r="I26" s="29"/>
      <c r="J26" s="3"/>
      <c r="K26" s="3"/>
      <c r="L26" s="3"/>
    </row>
    <row r="27" spans="2:12" ht="15">
      <c r="B27" s="68"/>
      <c r="C27" s="68"/>
      <c r="D27" s="125"/>
      <c r="E27" s="125"/>
      <c r="F27" s="123"/>
      <c r="G27" s="69"/>
      <c r="H27" s="29"/>
      <c r="I27" s="29"/>
      <c r="J27" s="3"/>
      <c r="K27" s="3"/>
      <c r="L27" s="3"/>
    </row>
    <row r="28" spans="2:12" ht="15.75">
      <c r="B28" s="124" t="s">
        <v>17</v>
      </c>
      <c r="C28" s="68"/>
      <c r="D28" s="127" t="s">
        <v>14</v>
      </c>
      <c r="E28" s="107" t="s">
        <v>7</v>
      </c>
      <c r="F28" s="123"/>
      <c r="G28" s="69"/>
      <c r="H28" s="29"/>
      <c r="I28" s="29"/>
      <c r="J28" s="3"/>
      <c r="K28" s="3"/>
      <c r="L28" s="3"/>
    </row>
    <row r="29" spans="2:12" ht="15">
      <c r="B29" s="125"/>
      <c r="C29" s="125"/>
      <c r="D29" s="127" t="s">
        <v>15</v>
      </c>
      <c r="E29" s="107" t="s">
        <v>16</v>
      </c>
      <c r="F29" s="123"/>
      <c r="G29" s="69"/>
      <c r="H29" s="29"/>
      <c r="I29" s="29"/>
      <c r="J29" s="3"/>
      <c r="K29" s="3"/>
      <c r="L29" s="3"/>
    </row>
    <row r="30" spans="2:12" ht="15">
      <c r="B30" s="128"/>
      <c r="C30" s="129"/>
      <c r="D30" s="116"/>
      <c r="E30" s="116"/>
      <c r="F30" s="123"/>
      <c r="G30" s="69"/>
      <c r="H30" s="29"/>
      <c r="I30" s="29"/>
      <c r="J30" s="3"/>
      <c r="K30" s="3"/>
      <c r="L30" s="3"/>
    </row>
    <row r="31" spans="2:12" ht="15">
      <c r="B31" s="128"/>
      <c r="C31" s="129"/>
      <c r="D31" s="116"/>
      <c r="E31" s="116"/>
      <c r="F31" s="123"/>
      <c r="G31" s="69"/>
      <c r="H31" s="29"/>
      <c r="I31" s="29"/>
      <c r="J31" s="3"/>
      <c r="K31" s="3"/>
      <c r="L31" s="3"/>
    </row>
    <row r="32" spans="2:12" ht="15">
      <c r="B32" s="128"/>
      <c r="C32" s="129"/>
      <c r="D32" s="116"/>
      <c r="E32" s="116"/>
      <c r="F32" s="123"/>
      <c r="G32" s="69"/>
      <c r="H32" s="29"/>
      <c r="I32" s="29"/>
      <c r="J32" s="3"/>
      <c r="K32" s="3"/>
      <c r="L32" s="3"/>
    </row>
    <row r="33" spans="2:12" ht="15">
      <c r="B33" s="128"/>
      <c r="C33" s="129"/>
      <c r="D33" s="116"/>
      <c r="E33" s="116"/>
      <c r="F33" s="123"/>
      <c r="G33" s="69"/>
      <c r="H33" s="29"/>
      <c r="I33" s="29"/>
      <c r="J33" s="3"/>
      <c r="K33" s="3"/>
      <c r="L33" s="3"/>
    </row>
    <row r="34" spans="2:12" ht="15">
      <c r="B34" s="130" t="s">
        <v>7</v>
      </c>
      <c r="C34" s="131"/>
      <c r="D34" s="120">
        <f>SUM(D30:D33)</f>
        <v>0</v>
      </c>
      <c r="E34" s="120">
        <f>SUM(E30:E33)</f>
        <v>0</v>
      </c>
      <c r="F34" s="123"/>
      <c r="G34" s="69"/>
      <c r="H34" s="29"/>
      <c r="I34" s="29"/>
      <c r="J34" s="3"/>
      <c r="K34" s="3"/>
      <c r="L34" s="3"/>
    </row>
    <row r="35" spans="2:12" ht="18" customHeight="1">
      <c r="B35" s="29"/>
      <c r="C35" s="29"/>
      <c r="D35" s="29"/>
      <c r="E35" s="29"/>
      <c r="F35" s="36"/>
      <c r="G35" s="29"/>
      <c r="H35" s="29"/>
      <c r="I35" s="29"/>
      <c r="J35" s="3"/>
      <c r="K35" s="3"/>
      <c r="L35" s="3"/>
    </row>
    <row r="36" spans="2:12" ht="18" customHeight="1">
      <c r="B36" s="29"/>
      <c r="C36" s="29"/>
      <c r="D36" s="29"/>
      <c r="E36" s="29"/>
      <c r="F36" s="36"/>
      <c r="G36" s="29"/>
      <c r="H36" s="29"/>
      <c r="I36" s="29"/>
      <c r="J36" s="3"/>
      <c r="K36" s="3"/>
      <c r="L36" s="3"/>
    </row>
    <row r="37" spans="2:12" ht="18" customHeight="1">
      <c r="B37" s="37"/>
      <c r="C37" s="29"/>
      <c r="D37" s="29"/>
      <c r="E37" s="29"/>
      <c r="F37" s="36"/>
      <c r="G37" s="29"/>
      <c r="H37" s="29"/>
      <c r="I37" s="29"/>
      <c r="J37" s="3"/>
      <c r="K37" s="3"/>
      <c r="L37" s="3"/>
    </row>
    <row r="38" spans="2:12" ht="18" customHeight="1">
      <c r="B38" s="29"/>
      <c r="C38" s="29"/>
      <c r="D38" s="29"/>
      <c r="E38" s="29"/>
      <c r="F38" s="36"/>
      <c r="G38" s="29"/>
      <c r="H38" s="29"/>
      <c r="I38" s="29"/>
      <c r="J38" s="3"/>
      <c r="K38" s="3"/>
      <c r="L38" s="3"/>
    </row>
    <row r="39" spans="2:12" ht="18" customHeight="1">
      <c r="B39" s="29"/>
      <c r="C39" s="29"/>
      <c r="D39" s="29"/>
      <c r="E39" s="29"/>
      <c r="F39" s="36"/>
      <c r="G39" s="29"/>
      <c r="H39" s="29"/>
      <c r="I39" s="29"/>
      <c r="J39" s="3"/>
      <c r="K39" s="3"/>
      <c r="L39" s="3"/>
    </row>
    <row r="40" spans="2:12" ht="18" customHeight="1">
      <c r="B40" s="29"/>
      <c r="C40" s="29"/>
      <c r="D40" s="29"/>
      <c r="E40" s="29"/>
      <c r="F40" s="36"/>
      <c r="G40" s="29"/>
      <c r="H40" s="29"/>
      <c r="I40" s="29"/>
      <c r="J40" s="3"/>
      <c r="K40" s="3"/>
      <c r="L40" s="3"/>
    </row>
    <row r="41" spans="2:12" ht="18" customHeight="1">
      <c r="B41" s="29"/>
      <c r="C41" s="29"/>
      <c r="D41" s="29"/>
      <c r="E41" s="29"/>
      <c r="F41" s="36"/>
      <c r="G41" s="29"/>
      <c r="H41" s="29"/>
      <c r="I41" s="29"/>
      <c r="J41" s="3"/>
      <c r="K41" s="3"/>
      <c r="L41" s="3"/>
    </row>
    <row r="42" spans="2:12" ht="18" customHeight="1">
      <c r="B42" s="29"/>
      <c r="C42" s="29"/>
      <c r="D42" s="29"/>
      <c r="E42" s="29"/>
      <c r="F42" s="36"/>
      <c r="G42" s="29"/>
      <c r="H42" s="29"/>
      <c r="I42" s="29"/>
      <c r="J42" s="3"/>
      <c r="K42" s="3"/>
      <c r="L42" s="3"/>
    </row>
    <row r="43" spans="2:12" ht="18" customHeight="1">
      <c r="B43" s="29"/>
      <c r="C43" s="29"/>
      <c r="D43" s="29"/>
      <c r="E43" s="29"/>
      <c r="F43" s="36"/>
      <c r="G43" s="29"/>
      <c r="H43" s="29"/>
      <c r="I43" s="29"/>
      <c r="J43" s="3"/>
      <c r="K43" s="3"/>
      <c r="L43" s="3"/>
    </row>
    <row r="44" spans="2:12" ht="18" customHeight="1">
      <c r="B44" s="29"/>
      <c r="C44" s="29"/>
      <c r="D44" s="29"/>
      <c r="E44" s="29"/>
      <c r="F44" s="36"/>
      <c r="G44" s="29"/>
      <c r="H44" s="29"/>
      <c r="I44" s="29"/>
      <c r="J44" s="3"/>
      <c r="K44" s="3"/>
      <c r="L44" s="3"/>
    </row>
    <row r="45" spans="2:12" ht="18" customHeight="1">
      <c r="B45" s="29"/>
      <c r="C45" s="29"/>
      <c r="D45" s="29"/>
      <c r="E45" s="29"/>
      <c r="F45" s="36"/>
      <c r="G45" s="29"/>
      <c r="H45" s="29"/>
      <c r="I45" s="29"/>
      <c r="J45" s="3"/>
      <c r="K45" s="3"/>
      <c r="L45" s="3"/>
    </row>
    <row r="46" spans="2:12" ht="18" customHeight="1">
      <c r="B46" s="29"/>
      <c r="C46" s="29"/>
      <c r="D46" s="29"/>
      <c r="E46" s="29"/>
      <c r="F46" s="36"/>
      <c r="G46" s="29"/>
      <c r="H46" s="29"/>
      <c r="I46" s="29"/>
      <c r="J46" s="3"/>
      <c r="K46" s="3"/>
      <c r="L46" s="3"/>
    </row>
    <row r="47" spans="2:12" ht="18" customHeight="1">
      <c r="B47" s="29"/>
      <c r="C47" s="29"/>
      <c r="D47" s="29"/>
      <c r="E47" s="29"/>
      <c r="F47" s="36"/>
      <c r="G47" s="29"/>
      <c r="H47" s="29"/>
      <c r="I47" s="29"/>
      <c r="J47" s="3"/>
      <c r="K47" s="3"/>
      <c r="L47" s="3"/>
    </row>
    <row r="48" spans="2:12" ht="18" customHeight="1">
      <c r="B48" s="37"/>
      <c r="C48" s="29"/>
      <c r="D48" s="29"/>
      <c r="E48" s="29"/>
      <c r="F48" s="36"/>
      <c r="G48" s="29"/>
      <c r="H48" s="29"/>
      <c r="I48" s="29"/>
      <c r="J48" s="3"/>
      <c r="K48" s="3"/>
      <c r="L48" s="3"/>
    </row>
    <row r="49" spans="2:12" ht="18" customHeight="1">
      <c r="B49" s="29"/>
      <c r="C49" s="29"/>
      <c r="D49" s="29"/>
      <c r="E49" s="29"/>
      <c r="F49" s="36"/>
      <c r="G49" s="29"/>
      <c r="H49" s="29"/>
      <c r="I49" s="29"/>
      <c r="J49" s="3"/>
      <c r="K49" s="3"/>
      <c r="L49" s="3"/>
    </row>
    <row r="50" spans="2:12" ht="18" customHeight="1">
      <c r="B50" s="3"/>
      <c r="C50" s="3"/>
      <c r="D50" s="3"/>
      <c r="E50" s="3"/>
      <c r="F50" s="25"/>
      <c r="G50" s="3"/>
      <c r="H50" s="3"/>
      <c r="I50" s="3"/>
      <c r="J50" s="3"/>
      <c r="K50" s="3"/>
      <c r="L50" s="3"/>
    </row>
    <row r="51" spans="2:12" ht="18" customHeight="1">
      <c r="B51" s="3"/>
      <c r="C51" s="3"/>
      <c r="D51" s="3"/>
      <c r="E51" s="3"/>
      <c r="F51" s="25"/>
      <c r="G51" s="3"/>
      <c r="H51" s="3"/>
      <c r="I51" s="3"/>
      <c r="J51" s="3"/>
      <c r="K51" s="3"/>
      <c r="L51" s="3"/>
    </row>
    <row r="52" spans="2:12" ht="18" customHeight="1">
      <c r="B52" s="3"/>
      <c r="C52" s="3"/>
      <c r="D52" s="3"/>
      <c r="E52" s="3"/>
      <c r="F52" s="25"/>
      <c r="G52" s="3"/>
      <c r="H52" s="3"/>
      <c r="I52" s="3"/>
      <c r="J52" s="3"/>
      <c r="K52" s="3"/>
      <c r="L52" s="3"/>
    </row>
    <row r="53" spans="2:12" ht="18" customHeight="1">
      <c r="B53" s="3"/>
      <c r="C53" s="3"/>
      <c r="D53" s="3"/>
      <c r="E53" s="3"/>
      <c r="F53" s="25"/>
      <c r="G53" s="3"/>
      <c r="H53" s="3"/>
      <c r="I53" s="3"/>
      <c r="J53" s="3"/>
      <c r="K53" s="3"/>
      <c r="L53" s="3"/>
    </row>
    <row r="54" spans="2:12" ht="18" customHeight="1">
      <c r="B54" s="3"/>
      <c r="C54" s="3"/>
      <c r="D54" s="3"/>
      <c r="E54" s="3"/>
      <c r="F54" s="25"/>
      <c r="G54" s="3"/>
      <c r="H54" s="3"/>
      <c r="I54" s="3"/>
      <c r="J54" s="3"/>
      <c r="K54" s="3"/>
      <c r="L54" s="3"/>
    </row>
    <row r="55" spans="2:12" ht="18" customHeight="1">
      <c r="B55" s="3"/>
      <c r="C55" s="3"/>
      <c r="D55" s="3"/>
      <c r="E55" s="3"/>
      <c r="F55" s="25"/>
      <c r="G55" s="3"/>
      <c r="H55" s="3"/>
      <c r="I55" s="3"/>
      <c r="J55" s="3"/>
      <c r="K55" s="3"/>
      <c r="L55" s="3"/>
    </row>
    <row r="56" spans="2:12" ht="18" customHeight="1">
      <c r="B56" s="3"/>
      <c r="C56" s="3"/>
      <c r="D56" s="3"/>
      <c r="E56" s="3"/>
      <c r="F56" s="25"/>
      <c r="G56" s="3"/>
      <c r="H56" s="3"/>
      <c r="I56" s="3"/>
      <c r="J56" s="3"/>
      <c r="K56" s="3"/>
      <c r="L56" s="3"/>
    </row>
    <row r="57" spans="2:12" ht="18" customHeight="1">
      <c r="B57" s="3"/>
      <c r="C57" s="3"/>
      <c r="D57" s="3"/>
      <c r="E57" s="3"/>
      <c r="F57" s="25"/>
      <c r="G57" s="3"/>
      <c r="H57" s="3"/>
      <c r="I57" s="3"/>
      <c r="J57" s="3"/>
      <c r="K57" s="3"/>
      <c r="L57" s="3"/>
    </row>
    <row r="58" spans="2:12" ht="18" customHeight="1">
      <c r="B58" s="3"/>
      <c r="C58" s="3"/>
      <c r="D58" s="3"/>
      <c r="E58" s="3"/>
      <c r="F58" s="25"/>
      <c r="G58" s="3"/>
      <c r="H58" s="3"/>
      <c r="I58" s="3"/>
      <c r="J58" s="3"/>
      <c r="K58" s="3"/>
      <c r="L58" s="3"/>
    </row>
    <row r="59" spans="2:12" ht="18" customHeight="1">
      <c r="B59" s="3"/>
      <c r="C59" s="3"/>
      <c r="D59" s="3"/>
      <c r="E59" s="3"/>
      <c r="F59" s="25"/>
      <c r="G59" s="3"/>
      <c r="H59" s="3"/>
      <c r="I59" s="3"/>
      <c r="J59" s="3"/>
      <c r="K59" s="3"/>
      <c r="L59" s="3"/>
    </row>
    <row r="60" spans="2:12" ht="18" customHeight="1">
      <c r="B60" s="3"/>
      <c r="C60" s="3"/>
      <c r="D60" s="3"/>
      <c r="E60" s="3"/>
      <c r="F60" s="25"/>
      <c r="G60" s="3"/>
      <c r="H60" s="3"/>
      <c r="I60" s="3"/>
      <c r="J60" s="3"/>
      <c r="K60" s="3"/>
      <c r="L60" s="3"/>
    </row>
    <row r="61" spans="2:12" ht="18" customHeight="1">
      <c r="B61" s="3"/>
      <c r="C61" s="3"/>
      <c r="D61" s="3"/>
      <c r="E61" s="3"/>
      <c r="F61" s="25"/>
      <c r="G61" s="3"/>
      <c r="H61" s="3"/>
      <c r="I61" s="3"/>
      <c r="J61" s="3"/>
      <c r="K61" s="3"/>
      <c r="L61" s="3"/>
    </row>
    <row r="62" spans="2:12" ht="18" customHeight="1">
      <c r="B62" s="3"/>
      <c r="C62" s="3"/>
      <c r="D62" s="3"/>
      <c r="E62" s="3"/>
      <c r="F62" s="25"/>
      <c r="G62" s="3"/>
      <c r="H62" s="3"/>
      <c r="I62" s="3"/>
      <c r="J62" s="3"/>
      <c r="K62" s="3"/>
      <c r="L62" s="3"/>
    </row>
    <row r="63" spans="2:12" ht="18" customHeight="1">
      <c r="B63" s="3"/>
      <c r="C63" s="3"/>
      <c r="D63" s="3"/>
      <c r="E63" s="3"/>
      <c r="F63" s="25"/>
      <c r="G63" s="3"/>
      <c r="H63" s="3"/>
      <c r="I63" s="3"/>
      <c r="J63" s="3"/>
      <c r="K63" s="3"/>
      <c r="L63" s="3"/>
    </row>
    <row r="64" spans="2:12" ht="18" customHeight="1">
      <c r="B64" s="3"/>
      <c r="C64" s="3"/>
      <c r="D64" s="3"/>
      <c r="E64" s="3"/>
      <c r="F64" s="25"/>
      <c r="G64" s="3"/>
      <c r="H64" s="3"/>
      <c r="I64" s="3"/>
      <c r="J64" s="3"/>
      <c r="K64" s="3"/>
      <c r="L64" s="3"/>
    </row>
    <row r="65" spans="2:12" ht="18" customHeight="1">
      <c r="B65" s="3"/>
      <c r="C65" s="3"/>
      <c r="D65" s="3"/>
      <c r="E65" s="3"/>
      <c r="F65" s="25"/>
      <c r="G65" s="3"/>
      <c r="H65" s="3"/>
      <c r="I65" s="3"/>
      <c r="J65" s="3"/>
      <c r="K65" s="3"/>
      <c r="L65" s="3"/>
    </row>
    <row r="66" spans="2:12" ht="18" customHeight="1">
      <c r="B66" s="3"/>
      <c r="C66" s="3"/>
      <c r="D66" s="3"/>
      <c r="E66" s="3"/>
      <c r="F66" s="25"/>
      <c r="G66" s="3"/>
      <c r="H66" s="3"/>
      <c r="I66" s="3"/>
      <c r="J66" s="3"/>
      <c r="K66" s="3"/>
      <c r="L66" s="3"/>
    </row>
    <row r="67" spans="2:12" ht="18" customHeight="1">
      <c r="B67" s="3"/>
      <c r="C67" s="3"/>
      <c r="D67" s="3"/>
      <c r="E67" s="3"/>
      <c r="F67" s="25"/>
      <c r="G67" s="3"/>
      <c r="H67" s="3"/>
      <c r="I67" s="3"/>
      <c r="J67" s="3"/>
      <c r="K67" s="3"/>
      <c r="L67" s="3"/>
    </row>
    <row r="68" spans="2:12" ht="18" customHeight="1">
      <c r="B68" s="3"/>
      <c r="C68" s="3"/>
      <c r="D68" s="3"/>
      <c r="E68" s="3"/>
      <c r="F68" s="25"/>
      <c r="G68" s="3"/>
      <c r="H68" s="3"/>
      <c r="I68" s="3"/>
      <c r="J68" s="3"/>
      <c r="K68" s="3"/>
      <c r="L68" s="3"/>
    </row>
    <row r="69" spans="2:12" ht="18" customHeight="1">
      <c r="B69" s="3"/>
      <c r="C69" s="3"/>
      <c r="D69" s="3"/>
      <c r="E69" s="3"/>
      <c r="F69" s="25"/>
      <c r="G69" s="3"/>
      <c r="H69" s="3"/>
      <c r="I69" s="3"/>
      <c r="J69" s="3"/>
      <c r="K69" s="3"/>
      <c r="L69" s="3"/>
    </row>
    <row r="70" spans="2:12" ht="12.75">
      <c r="B70" s="3"/>
      <c r="C70" s="3"/>
      <c r="D70" s="3"/>
      <c r="E70" s="3"/>
      <c r="F70" s="25"/>
      <c r="G70" s="3"/>
      <c r="H70" s="3"/>
      <c r="I70" s="3"/>
      <c r="J70" s="3"/>
      <c r="K70" s="3"/>
      <c r="L70" s="3"/>
    </row>
    <row r="71" spans="2:12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</sheetData>
  <sheetProtection/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scale="90" r:id="rId1"/>
  <headerFooter alignWithMargins="0">
    <oddFooter>&amp;CPage 2&amp;R&amp;D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L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2.8515625" style="0" customWidth="1"/>
    <col min="3" max="3" width="10.421875" style="0" customWidth="1"/>
    <col min="4" max="4" width="23.8515625" style="0" bestFit="1" customWidth="1"/>
    <col min="5" max="5" width="33.57421875" style="0" bestFit="1" customWidth="1"/>
    <col min="6" max="6" width="13.7109375" style="0" bestFit="1" customWidth="1"/>
    <col min="7" max="7" width="1.8515625" style="0" customWidth="1"/>
    <col min="8" max="8" width="20.28125" style="0" bestFit="1" customWidth="1"/>
    <col min="9" max="9" width="9.7109375" style="0" bestFit="1" customWidth="1"/>
    <col min="10" max="10" width="15.57421875" style="0" bestFit="1" customWidth="1"/>
  </cols>
  <sheetData>
    <row r="1" spans="2:11" ht="16.5" customHeight="1">
      <c r="B1" s="1"/>
      <c r="C1" s="132"/>
      <c r="D1" s="1"/>
      <c r="E1" s="14" t="s">
        <v>451</v>
      </c>
      <c r="F1" s="1"/>
      <c r="G1" s="14"/>
      <c r="H1" s="14"/>
      <c r="I1" s="1"/>
      <c r="J1" s="1"/>
      <c r="K1" s="3"/>
    </row>
    <row r="2" spans="2:11" ht="16.5" customHeight="1">
      <c r="B2" s="1"/>
      <c r="C2" s="1"/>
      <c r="D2" s="1"/>
      <c r="E2" s="14" t="s">
        <v>450</v>
      </c>
      <c r="F2" s="14"/>
      <c r="G2" s="14"/>
      <c r="H2" s="14"/>
      <c r="I2" s="1"/>
      <c r="J2" s="133"/>
      <c r="K2" s="3"/>
    </row>
    <row r="3" spans="2:11" ht="16.5" customHeight="1">
      <c r="B3" s="134"/>
      <c r="C3" s="134"/>
      <c r="D3" s="134"/>
      <c r="E3" s="134"/>
      <c r="F3" s="134"/>
      <c r="G3" s="1"/>
      <c r="H3" s="134"/>
      <c r="I3" s="134"/>
      <c r="J3" s="134"/>
      <c r="K3" s="3"/>
    </row>
    <row r="4" spans="2:11" ht="13.5" customHeight="1">
      <c r="B4" s="135"/>
      <c r="C4" s="136"/>
      <c r="D4" s="137" t="s">
        <v>18</v>
      </c>
      <c r="E4" s="138"/>
      <c r="F4" s="139">
        <f>'Title page'!C27</f>
        <v>42736</v>
      </c>
      <c r="G4" s="140"/>
      <c r="H4" s="141" t="s">
        <v>19</v>
      </c>
      <c r="I4" s="142"/>
      <c r="J4" s="143">
        <f>'Title page'!C28</f>
        <v>43100</v>
      </c>
      <c r="K4" s="3"/>
    </row>
    <row r="5" spans="2:11" ht="13.5" customHeight="1">
      <c r="B5" s="135" t="s">
        <v>20</v>
      </c>
      <c r="C5" s="136"/>
      <c r="D5" s="127" t="s">
        <v>21</v>
      </c>
      <c r="E5" s="107" t="s">
        <v>22</v>
      </c>
      <c r="F5" s="107" t="s">
        <v>23</v>
      </c>
      <c r="G5" s="144"/>
      <c r="H5" s="127" t="s">
        <v>21</v>
      </c>
      <c r="I5" s="107" t="s">
        <v>22</v>
      </c>
      <c r="J5" s="107" t="s">
        <v>7</v>
      </c>
      <c r="K5" s="3"/>
    </row>
    <row r="6" spans="2:11" ht="13.5" customHeight="1" thickBot="1">
      <c r="B6" s="145" t="s">
        <v>24</v>
      </c>
      <c r="C6" s="146"/>
      <c r="D6" s="147" t="s">
        <v>25</v>
      </c>
      <c r="E6" s="110" t="s">
        <v>16</v>
      </c>
      <c r="F6" s="110" t="s">
        <v>16</v>
      </c>
      <c r="G6" s="148"/>
      <c r="H6" s="147" t="s">
        <v>25</v>
      </c>
      <c r="I6" s="110" t="s">
        <v>16</v>
      </c>
      <c r="J6" s="110" t="s">
        <v>16</v>
      </c>
      <c r="K6" s="3"/>
    </row>
    <row r="7" spans="2:11" ht="13.5" customHeight="1" thickTop="1">
      <c r="B7" s="204"/>
      <c r="C7" s="204"/>
      <c r="D7" s="148"/>
      <c r="E7" s="148"/>
      <c r="F7" s="148"/>
      <c r="G7" s="148"/>
      <c r="H7" s="148"/>
      <c r="I7" s="148"/>
      <c r="J7" s="148"/>
      <c r="K7" s="3"/>
    </row>
    <row r="8" spans="2:11" ht="16.5" customHeight="1">
      <c r="B8" s="149" t="s">
        <v>26</v>
      </c>
      <c r="C8" s="134"/>
      <c r="D8" s="134"/>
      <c r="E8" s="134"/>
      <c r="F8" s="134"/>
      <c r="G8" s="150"/>
      <c r="H8" s="134"/>
      <c r="I8" s="134"/>
      <c r="J8" s="134"/>
      <c r="K8" s="3"/>
    </row>
    <row r="9" spans="2:11" ht="16.5" customHeight="1">
      <c r="B9" s="151" t="s">
        <v>394</v>
      </c>
      <c r="C9" s="152"/>
      <c r="D9" s="153"/>
      <c r="E9" s="154"/>
      <c r="F9" s="155">
        <f aca="true" t="shared" si="0" ref="F9:F17">D9*E9</f>
        <v>0</v>
      </c>
      <c r="G9" s="150"/>
      <c r="H9" s="153"/>
      <c r="I9" s="154"/>
      <c r="J9" s="155">
        <f aca="true" t="shared" si="1" ref="J9:J17">H9*I9</f>
        <v>0</v>
      </c>
      <c r="K9" s="3"/>
    </row>
    <row r="10" spans="2:11" ht="16.5" customHeight="1">
      <c r="B10" s="151" t="s">
        <v>395</v>
      </c>
      <c r="C10" s="152"/>
      <c r="D10" s="153"/>
      <c r="E10" s="154"/>
      <c r="F10" s="155">
        <f t="shared" si="0"/>
        <v>0</v>
      </c>
      <c r="G10" s="150"/>
      <c r="H10" s="153"/>
      <c r="I10" s="154"/>
      <c r="J10" s="155">
        <f t="shared" si="1"/>
        <v>0</v>
      </c>
      <c r="K10" s="3"/>
    </row>
    <row r="11" spans="2:11" ht="16.5" customHeight="1">
      <c r="B11" s="151" t="s">
        <v>396</v>
      </c>
      <c r="C11" s="152"/>
      <c r="D11" s="153"/>
      <c r="E11" s="154"/>
      <c r="F11" s="155">
        <f t="shared" si="0"/>
        <v>0</v>
      </c>
      <c r="G11" s="150"/>
      <c r="H11" s="153"/>
      <c r="I11" s="154"/>
      <c r="J11" s="155">
        <f t="shared" si="1"/>
        <v>0</v>
      </c>
      <c r="K11" s="3"/>
    </row>
    <row r="12" spans="2:11" ht="16.5" customHeight="1">
      <c r="B12" s="151" t="s">
        <v>27</v>
      </c>
      <c r="C12" s="152"/>
      <c r="D12" s="153"/>
      <c r="E12" s="154"/>
      <c r="F12" s="155">
        <f t="shared" si="0"/>
        <v>0</v>
      </c>
      <c r="G12" s="150"/>
      <c r="H12" s="156"/>
      <c r="I12" s="154"/>
      <c r="J12" s="155">
        <f t="shared" si="1"/>
        <v>0</v>
      </c>
      <c r="K12" s="3"/>
    </row>
    <row r="13" spans="2:11" ht="16.5" customHeight="1">
      <c r="B13" s="151" t="s">
        <v>397</v>
      </c>
      <c r="C13" s="152"/>
      <c r="D13" s="153"/>
      <c r="E13" s="154"/>
      <c r="F13" s="155">
        <f t="shared" si="0"/>
        <v>0</v>
      </c>
      <c r="G13" s="150"/>
      <c r="H13" s="153"/>
      <c r="I13" s="154"/>
      <c r="J13" s="155">
        <f t="shared" si="1"/>
        <v>0</v>
      </c>
      <c r="K13" s="3"/>
    </row>
    <row r="14" spans="2:11" ht="16.5" customHeight="1">
      <c r="B14" s="128"/>
      <c r="C14" s="157"/>
      <c r="D14" s="153"/>
      <c r="E14" s="154"/>
      <c r="F14" s="155">
        <f t="shared" si="0"/>
        <v>0</v>
      </c>
      <c r="G14" s="150"/>
      <c r="H14" s="153"/>
      <c r="I14" s="154"/>
      <c r="J14" s="155">
        <f t="shared" si="1"/>
        <v>0</v>
      </c>
      <c r="K14" s="3"/>
    </row>
    <row r="15" spans="2:11" ht="16.5" customHeight="1">
      <c r="B15" s="128"/>
      <c r="C15" s="157"/>
      <c r="D15" s="153"/>
      <c r="E15" s="154"/>
      <c r="F15" s="155">
        <f t="shared" si="0"/>
        <v>0</v>
      </c>
      <c r="G15" s="150"/>
      <c r="H15" s="153"/>
      <c r="I15" s="154"/>
      <c r="J15" s="155">
        <f t="shared" si="1"/>
        <v>0</v>
      </c>
      <c r="K15" s="3"/>
    </row>
    <row r="16" spans="2:11" ht="16.5" customHeight="1">
      <c r="B16" s="128"/>
      <c r="C16" s="157"/>
      <c r="D16" s="153"/>
      <c r="E16" s="154"/>
      <c r="F16" s="155">
        <f t="shared" si="0"/>
        <v>0</v>
      </c>
      <c r="G16" s="150"/>
      <c r="H16" s="153"/>
      <c r="I16" s="154"/>
      <c r="J16" s="155">
        <f t="shared" si="1"/>
        <v>0</v>
      </c>
      <c r="K16" s="3"/>
    </row>
    <row r="17" spans="2:11" ht="16.5" customHeight="1">
      <c r="B17" s="128"/>
      <c r="C17" s="157"/>
      <c r="D17" s="153"/>
      <c r="E17" s="154"/>
      <c r="F17" s="155">
        <f t="shared" si="0"/>
        <v>0</v>
      </c>
      <c r="G17" s="150"/>
      <c r="H17" s="153"/>
      <c r="I17" s="154"/>
      <c r="J17" s="155">
        <f t="shared" si="1"/>
        <v>0</v>
      </c>
      <c r="K17" s="3"/>
    </row>
    <row r="18" spans="2:11" ht="16.5" customHeight="1">
      <c r="B18" s="137" t="s">
        <v>28</v>
      </c>
      <c r="C18" s="158"/>
      <c r="D18" s="120">
        <f>SUM(D9:D17)</f>
        <v>0</v>
      </c>
      <c r="E18" s="159"/>
      <c r="F18" s="160">
        <f>SUM(F9:F17)</f>
        <v>0</v>
      </c>
      <c r="G18" s="148"/>
      <c r="H18" s="161">
        <f>SUM(H9:H17)</f>
        <v>0</v>
      </c>
      <c r="I18" s="162"/>
      <c r="J18" s="163">
        <f>SUM(J9:J17)</f>
        <v>0</v>
      </c>
      <c r="K18" s="3"/>
    </row>
    <row r="19" spans="2:11" ht="16.5" customHeight="1">
      <c r="B19" s="1"/>
      <c r="C19" s="1"/>
      <c r="D19" s="164"/>
      <c r="E19" s="165"/>
      <c r="F19" s="164"/>
      <c r="G19" s="150"/>
      <c r="H19" s="164"/>
      <c r="I19" s="164"/>
      <c r="J19" s="164"/>
      <c r="K19" s="3"/>
    </row>
    <row r="20" spans="2:11" ht="16.5" customHeight="1">
      <c r="B20" s="149" t="s">
        <v>29</v>
      </c>
      <c r="C20" s="134"/>
      <c r="D20" s="166"/>
      <c r="E20" s="166"/>
      <c r="F20" s="166"/>
      <c r="G20" s="150"/>
      <c r="H20" s="166"/>
      <c r="I20" s="166"/>
      <c r="J20" s="166"/>
      <c r="K20" s="3"/>
    </row>
    <row r="21" spans="2:11" ht="16.5" customHeight="1">
      <c r="B21" s="151" t="s">
        <v>27</v>
      </c>
      <c r="C21" s="152"/>
      <c r="D21" s="153"/>
      <c r="E21" s="154"/>
      <c r="F21" s="155">
        <f>D21*E21</f>
        <v>0</v>
      </c>
      <c r="G21" s="150"/>
      <c r="H21" s="153"/>
      <c r="I21" s="154"/>
      <c r="J21" s="155">
        <f>SUM(H21*I21)</f>
        <v>0</v>
      </c>
      <c r="K21" s="3"/>
    </row>
    <row r="22" spans="2:11" ht="16.5" customHeight="1">
      <c r="B22" s="151" t="s">
        <v>30</v>
      </c>
      <c r="C22" s="152"/>
      <c r="D22" s="153"/>
      <c r="E22" s="154"/>
      <c r="F22" s="155">
        <f>D22*E22</f>
        <v>0</v>
      </c>
      <c r="G22" s="150"/>
      <c r="H22" s="153"/>
      <c r="I22" s="154"/>
      <c r="J22" s="155">
        <f>SUM(H22*I22)</f>
        <v>0</v>
      </c>
      <c r="K22" s="3"/>
    </row>
    <row r="23" spans="2:11" ht="16.5" customHeight="1">
      <c r="B23" s="128"/>
      <c r="C23" s="157"/>
      <c r="D23" s="153"/>
      <c r="E23" s="154"/>
      <c r="F23" s="155">
        <f>D23*E23</f>
        <v>0</v>
      </c>
      <c r="G23" s="150"/>
      <c r="H23" s="153"/>
      <c r="I23" s="154"/>
      <c r="J23" s="155">
        <f>SUM(H23*I23)</f>
        <v>0</v>
      </c>
      <c r="K23" s="3"/>
    </row>
    <row r="24" spans="2:11" ht="16.5" customHeight="1">
      <c r="B24" s="128"/>
      <c r="C24" s="157"/>
      <c r="D24" s="153"/>
      <c r="E24" s="154"/>
      <c r="F24" s="155">
        <f>D24*E24</f>
        <v>0</v>
      </c>
      <c r="G24" s="164"/>
      <c r="H24" s="153"/>
      <c r="I24" s="154"/>
      <c r="J24" s="155">
        <f>SUM(H24*I24)</f>
        <v>0</v>
      </c>
      <c r="K24" s="3"/>
    </row>
    <row r="25" spans="2:11" ht="16.5" customHeight="1">
      <c r="B25" s="128"/>
      <c r="C25" s="157"/>
      <c r="D25" s="153"/>
      <c r="E25" s="154"/>
      <c r="F25" s="155">
        <f>D25*E25</f>
        <v>0</v>
      </c>
      <c r="G25" s="164"/>
      <c r="H25" s="153"/>
      <c r="I25" s="154"/>
      <c r="J25" s="155">
        <f>SUM(H25*I25)</f>
        <v>0</v>
      </c>
      <c r="K25" s="3"/>
    </row>
    <row r="26" spans="2:11" ht="16.5" customHeight="1">
      <c r="B26" s="167" t="s">
        <v>31</v>
      </c>
      <c r="C26" s="158"/>
      <c r="D26" s="168">
        <f>SUM(D21:D25)</f>
        <v>0</v>
      </c>
      <c r="E26" s="169"/>
      <c r="F26" s="120">
        <f>SUM(F21:F25)</f>
        <v>0</v>
      </c>
      <c r="G26" s="164"/>
      <c r="H26" s="120">
        <f>SUM(H21:H25)</f>
        <v>0</v>
      </c>
      <c r="I26" s="150"/>
      <c r="J26" s="120">
        <f>SUM(J21:J25)</f>
        <v>0</v>
      </c>
      <c r="K26" s="3"/>
    </row>
    <row r="27" spans="2:12" ht="16.5" customHeight="1">
      <c r="B27" s="1"/>
      <c r="C27" s="170"/>
      <c r="D27" s="164"/>
      <c r="E27" s="164"/>
      <c r="F27" s="164"/>
      <c r="G27" s="164"/>
      <c r="H27" s="164"/>
      <c r="I27" s="164"/>
      <c r="J27" s="164"/>
      <c r="K27" s="3"/>
      <c r="L27" s="47"/>
    </row>
    <row r="28" spans="2:11" ht="16.5" customHeight="1">
      <c r="B28" s="1"/>
      <c r="C28" s="1"/>
      <c r="D28" s="164"/>
      <c r="E28" s="164"/>
      <c r="F28" s="164"/>
      <c r="G28" s="164"/>
      <c r="H28" s="164"/>
      <c r="I28" s="164"/>
      <c r="J28" s="164"/>
      <c r="K28" s="3"/>
    </row>
    <row r="29" spans="2:11" ht="16.5" customHeight="1">
      <c r="B29" s="171" t="s">
        <v>32</v>
      </c>
      <c r="C29" s="172"/>
      <c r="D29" s="120">
        <f>SUM(D26+D18)</f>
        <v>0</v>
      </c>
      <c r="E29" s="164"/>
      <c r="F29" s="160">
        <f>SUM(F26+F18)</f>
        <v>0</v>
      </c>
      <c r="G29" s="164"/>
      <c r="H29" s="120">
        <f>SUM(H26+H18)</f>
        <v>0</v>
      </c>
      <c r="I29" s="164"/>
      <c r="J29" s="160">
        <f>SUM(J26+J18)</f>
        <v>0</v>
      </c>
      <c r="K29" s="3"/>
    </row>
    <row r="30" spans="2:11" ht="16.5" customHeight="1">
      <c r="B30" s="1"/>
      <c r="C30" s="1"/>
      <c r="D30" s="1"/>
      <c r="E30" s="1"/>
      <c r="F30" s="1"/>
      <c r="G30" s="1"/>
      <c r="H30" s="1"/>
      <c r="I30" s="1"/>
      <c r="J30" s="1"/>
      <c r="K30" s="3"/>
    </row>
    <row r="31" spans="2:11" ht="16.5" customHeight="1">
      <c r="B31" s="1"/>
      <c r="C31" s="1"/>
      <c r="D31" s="1"/>
      <c r="E31" s="1"/>
      <c r="F31" s="1"/>
      <c r="G31" s="1"/>
      <c r="H31" s="1"/>
      <c r="I31" s="1"/>
      <c r="J31" s="1"/>
      <c r="K31" s="3"/>
    </row>
    <row r="32" spans="2:11" ht="15" customHeight="1">
      <c r="B32" s="173" t="s">
        <v>482</v>
      </c>
      <c r="C32" s="173"/>
      <c r="D32" s="173"/>
      <c r="E32" s="173"/>
      <c r="F32" s="174"/>
      <c r="G32" s="174"/>
      <c r="H32" s="174"/>
      <c r="I32" s="1"/>
      <c r="J32" s="1"/>
      <c r="K32" s="3"/>
    </row>
    <row r="33" spans="2:11" ht="15" customHeight="1">
      <c r="B33" s="173" t="s">
        <v>33</v>
      </c>
      <c r="C33" s="173"/>
      <c r="D33" s="173"/>
      <c r="E33" s="173"/>
      <c r="F33" s="174"/>
      <c r="G33" s="174"/>
      <c r="H33" s="174"/>
      <c r="I33" s="1"/>
      <c r="J33" s="1"/>
      <c r="K33" s="3"/>
    </row>
    <row r="34" spans="2:11" ht="15" customHeight="1">
      <c r="B34" s="173" t="s">
        <v>34</v>
      </c>
      <c r="C34" s="173"/>
      <c r="D34" s="173"/>
      <c r="E34" s="173"/>
      <c r="F34" s="174"/>
      <c r="G34" s="174"/>
      <c r="H34" s="174"/>
      <c r="I34" s="1"/>
      <c r="J34" s="1"/>
      <c r="K34" s="3"/>
    </row>
    <row r="35" spans="2:11" ht="15" customHeight="1">
      <c r="B35" s="173" t="s">
        <v>35</v>
      </c>
      <c r="C35" s="173"/>
      <c r="D35" s="173"/>
      <c r="E35" s="173"/>
      <c r="F35" s="174"/>
      <c r="G35" s="174"/>
      <c r="H35" s="174"/>
      <c r="I35" s="1"/>
      <c r="J35" s="1"/>
      <c r="K35" s="3"/>
    </row>
    <row r="36" spans="2:11" ht="16.5" customHeigh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4:11" ht="16.5" customHeight="1">
      <c r="D37" s="3"/>
      <c r="E37" s="3"/>
      <c r="F37" s="3"/>
      <c r="G37" s="3"/>
      <c r="H37" s="3"/>
      <c r="I37" s="3"/>
      <c r="J37" s="3"/>
      <c r="K37" s="3"/>
    </row>
    <row r="38" spans="3:11" ht="18" customHeight="1">
      <c r="C38" s="3"/>
      <c r="D38" s="3"/>
      <c r="E38" s="3"/>
      <c r="F38" s="3"/>
      <c r="G38" s="3"/>
      <c r="H38" s="3"/>
      <c r="I38" s="3"/>
      <c r="J38" s="3"/>
      <c r="K38" s="3"/>
    </row>
    <row r="39" spans="2:11" ht="18" customHeight="1">
      <c r="B39" s="5"/>
      <c r="C39" s="3"/>
      <c r="D39" s="3"/>
      <c r="E39" s="3"/>
      <c r="F39" s="3"/>
      <c r="G39" s="3"/>
      <c r="H39" s="3"/>
      <c r="I39" s="3"/>
      <c r="J39" s="3"/>
      <c r="K39" s="3"/>
    </row>
    <row r="40" spans="2:11" ht="18" customHeight="1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8" customHeight="1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2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2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2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2.75">
      <c r="B45" s="3"/>
      <c r="C45" s="3"/>
      <c r="D45" s="3"/>
      <c r="E45" s="3"/>
      <c r="F45" s="3"/>
      <c r="G45" s="3"/>
      <c r="H45" s="3"/>
      <c r="I45" s="3"/>
      <c r="J45" s="3"/>
      <c r="K45" s="3"/>
    </row>
  </sheetData>
  <sheetProtection/>
  <printOptions horizontalCentered="1"/>
  <pageMargins left="0.75" right="0.75" top="1" bottom="1" header="0.5" footer="0.5"/>
  <pageSetup blackAndWhite="1" fitToHeight="1" fitToWidth="1" horizontalDpi="300" verticalDpi="300" orientation="portrait" scale="64" r:id="rId1"/>
  <headerFooter alignWithMargins="0">
    <oddFooter>&amp;CPage 3&amp;R&amp;D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L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5.421875" style="0" customWidth="1"/>
    <col min="3" max="5" width="12.7109375" style="0" customWidth="1"/>
    <col min="6" max="6" width="18.57421875" style="0" customWidth="1"/>
    <col min="7" max="7" width="10.140625" style="0" customWidth="1"/>
    <col min="8" max="8" width="21.140625" style="0" customWidth="1"/>
    <col min="9" max="9" width="12.57421875" style="0" customWidth="1"/>
    <col min="10" max="10" width="15.57421875" style="0" customWidth="1"/>
    <col min="11" max="11" width="11.421875" style="0" customWidth="1"/>
    <col min="12" max="12" width="10.00390625" style="0" customWidth="1"/>
  </cols>
  <sheetData>
    <row r="1" spans="2:12" ht="15.75">
      <c r="B1" s="1"/>
      <c r="C1" s="1"/>
      <c r="D1" s="1"/>
      <c r="E1" s="14" t="s">
        <v>485</v>
      </c>
      <c r="F1" s="1"/>
      <c r="G1" s="1"/>
      <c r="H1" s="1"/>
      <c r="I1" s="1"/>
      <c r="J1" s="1"/>
      <c r="K1" s="3"/>
      <c r="L1" s="3"/>
    </row>
    <row r="2" spans="2:12" ht="15.75">
      <c r="B2" s="14" t="s">
        <v>47</v>
      </c>
      <c r="C2" s="14"/>
      <c r="D2" s="14"/>
      <c r="E2" s="1"/>
      <c r="F2" s="1"/>
      <c r="G2" s="175" t="s">
        <v>3</v>
      </c>
      <c r="H2" s="176">
        <f>'Title page'!C28</f>
        <v>43100</v>
      </c>
      <c r="I2" s="204"/>
      <c r="J2" s="1"/>
      <c r="K2" s="3"/>
      <c r="L2" s="3"/>
    </row>
    <row r="3" spans="2:12" ht="15">
      <c r="B3" s="134"/>
      <c r="C3" s="134"/>
      <c r="D3" s="134"/>
      <c r="E3" s="134"/>
      <c r="F3" s="134"/>
      <c r="G3" s="134"/>
      <c r="H3" s="134"/>
      <c r="I3" s="134"/>
      <c r="J3" s="134"/>
      <c r="K3" s="3"/>
      <c r="L3" s="3"/>
    </row>
    <row r="4" spans="2:12" ht="15">
      <c r="B4" s="177" t="s">
        <v>48</v>
      </c>
      <c r="C4" s="178" t="s">
        <v>49</v>
      </c>
      <c r="D4" s="179"/>
      <c r="E4" s="136"/>
      <c r="F4" s="135" t="s">
        <v>50</v>
      </c>
      <c r="G4" s="180"/>
      <c r="H4" s="179" t="s">
        <v>51</v>
      </c>
      <c r="I4" s="181"/>
      <c r="J4" s="107" t="s">
        <v>52</v>
      </c>
      <c r="K4" s="3"/>
      <c r="L4" s="3"/>
    </row>
    <row r="5" spans="2:12" ht="15.75" thickBot="1">
      <c r="B5" s="147" t="s">
        <v>21</v>
      </c>
      <c r="C5" s="145"/>
      <c r="D5" s="146"/>
      <c r="E5" s="146"/>
      <c r="F5" s="182" t="s">
        <v>53</v>
      </c>
      <c r="G5" s="183" t="s">
        <v>54</v>
      </c>
      <c r="H5" s="183" t="s">
        <v>7</v>
      </c>
      <c r="I5" s="184" t="s">
        <v>55</v>
      </c>
      <c r="J5" s="110" t="s">
        <v>56</v>
      </c>
      <c r="K5" s="3"/>
      <c r="L5" s="3"/>
    </row>
    <row r="6" spans="2:12" ht="15.75" thickTop="1">
      <c r="B6" s="116"/>
      <c r="C6" s="185"/>
      <c r="D6" s="129"/>
      <c r="E6" s="129"/>
      <c r="F6" s="116"/>
      <c r="G6" s="117"/>
      <c r="H6" s="116"/>
      <c r="I6" s="116"/>
      <c r="J6" s="186"/>
      <c r="K6" s="3"/>
      <c r="L6" s="3"/>
    </row>
    <row r="7" spans="2:12" ht="15">
      <c r="B7" s="153"/>
      <c r="C7" s="128"/>
      <c r="D7" s="129"/>
      <c r="E7" s="129"/>
      <c r="F7" s="116"/>
      <c r="G7" s="117"/>
      <c r="H7" s="116"/>
      <c r="I7" s="116"/>
      <c r="J7" s="186"/>
      <c r="K7" s="3"/>
      <c r="L7" s="3"/>
    </row>
    <row r="8" spans="2:12" ht="15">
      <c r="B8" s="153"/>
      <c r="C8" s="128"/>
      <c r="D8" s="129"/>
      <c r="E8" s="129"/>
      <c r="F8" s="116"/>
      <c r="G8" s="117"/>
      <c r="H8" s="116"/>
      <c r="I8" s="116"/>
      <c r="J8" s="186"/>
      <c r="K8" s="3"/>
      <c r="L8" s="3"/>
    </row>
    <row r="9" spans="2:12" ht="15">
      <c r="B9" s="153"/>
      <c r="C9" s="128"/>
      <c r="D9" s="129"/>
      <c r="E9" s="129"/>
      <c r="F9" s="116"/>
      <c r="G9" s="117"/>
      <c r="H9" s="116"/>
      <c r="I9" s="116"/>
      <c r="J9" s="186"/>
      <c r="K9" s="3"/>
      <c r="L9" s="3"/>
    </row>
    <row r="10" spans="2:12" ht="15">
      <c r="B10" s="153"/>
      <c r="C10" s="128"/>
      <c r="D10" s="129"/>
      <c r="E10" s="129"/>
      <c r="F10" s="116"/>
      <c r="G10" s="117"/>
      <c r="H10" s="116"/>
      <c r="I10" s="116"/>
      <c r="J10" s="186"/>
      <c r="K10" s="3"/>
      <c r="L10" s="3"/>
    </row>
    <row r="11" spans="2:12" ht="15">
      <c r="B11" s="153"/>
      <c r="C11" s="128"/>
      <c r="D11" s="129"/>
      <c r="E11" s="129"/>
      <c r="F11" s="116"/>
      <c r="G11" s="117"/>
      <c r="H11" s="116"/>
      <c r="I11" s="116"/>
      <c r="J11" s="186"/>
      <c r="K11" s="3"/>
      <c r="L11" s="3"/>
    </row>
    <row r="12" spans="2:12" ht="15">
      <c r="B12" s="179" t="s">
        <v>57</v>
      </c>
      <c r="C12" s="170"/>
      <c r="D12" s="170"/>
      <c r="E12" s="1"/>
      <c r="F12" s="150"/>
      <c r="G12" s="150"/>
      <c r="H12" s="120">
        <f>SUM(H6:H11)</f>
        <v>0</v>
      </c>
      <c r="I12" s="120">
        <f>SUM(I6:I11)</f>
        <v>0</v>
      </c>
      <c r="J12" s="187">
        <f>SUM(J6:J11)</f>
        <v>0</v>
      </c>
      <c r="K12" s="3"/>
      <c r="L12" s="3"/>
    </row>
    <row r="13" spans="2:12" ht="15">
      <c r="B13" s="1"/>
      <c r="C13" s="1"/>
      <c r="D13" s="1"/>
      <c r="E13" s="1"/>
      <c r="F13" s="1"/>
      <c r="G13" s="1"/>
      <c r="H13" s="1"/>
      <c r="I13" s="1"/>
      <c r="J13" s="1"/>
      <c r="K13" s="3"/>
      <c r="L13" s="3"/>
    </row>
    <row r="14" spans="2:12" ht="15.75">
      <c r="B14" s="14" t="s">
        <v>58</v>
      </c>
      <c r="C14" s="14"/>
      <c r="D14" s="14"/>
      <c r="E14" s="14"/>
      <c r="F14" s="1"/>
      <c r="G14" s="1"/>
      <c r="H14" s="1"/>
      <c r="I14" s="1"/>
      <c r="J14" s="1"/>
      <c r="K14" s="3"/>
      <c r="L14" s="3"/>
    </row>
    <row r="15" spans="2:12" ht="15">
      <c r="B15" s="166"/>
      <c r="C15" s="134"/>
      <c r="D15" s="134"/>
      <c r="E15" s="166"/>
      <c r="F15" s="166"/>
      <c r="G15" s="166"/>
      <c r="H15" s="134"/>
      <c r="I15" s="188"/>
      <c r="J15" s="134"/>
      <c r="K15" s="12"/>
      <c r="L15" s="3"/>
    </row>
    <row r="16" spans="2:11" ht="15">
      <c r="B16" s="127" t="s">
        <v>48</v>
      </c>
      <c r="C16" s="179" t="s">
        <v>59</v>
      </c>
      <c r="D16" s="189"/>
      <c r="E16" s="181"/>
      <c r="F16" s="190" t="s">
        <v>60</v>
      </c>
      <c r="G16" s="158"/>
      <c r="H16" s="107" t="s">
        <v>16</v>
      </c>
      <c r="I16" s="189" t="s">
        <v>61</v>
      </c>
      <c r="J16" s="127" t="s">
        <v>16</v>
      </c>
      <c r="K16" s="12"/>
    </row>
    <row r="17" spans="2:11" ht="15.75" thickBot="1">
      <c r="B17" s="147" t="s">
        <v>21</v>
      </c>
      <c r="C17" s="146"/>
      <c r="D17" s="146"/>
      <c r="E17" s="191"/>
      <c r="F17" s="110" t="s">
        <v>53</v>
      </c>
      <c r="G17" s="110" t="s">
        <v>54</v>
      </c>
      <c r="H17" s="192">
        <f>'Title page'!C27</f>
        <v>42736</v>
      </c>
      <c r="I17" s="111" t="s">
        <v>62</v>
      </c>
      <c r="J17" s="193">
        <f>'Title page'!C28</f>
        <v>43100</v>
      </c>
      <c r="K17" s="9"/>
    </row>
    <row r="18" spans="2:12" ht="15.75" thickTop="1">
      <c r="B18" s="153"/>
      <c r="C18" s="129"/>
      <c r="D18" s="129"/>
      <c r="E18" s="157"/>
      <c r="F18" s="116"/>
      <c r="G18" s="194"/>
      <c r="H18" s="195"/>
      <c r="I18" s="196"/>
      <c r="J18" s="197">
        <f aca="true" t="shared" si="0" ref="J18:J25">SUM(H18-I18)</f>
        <v>0</v>
      </c>
      <c r="K18" s="9"/>
      <c r="L18" s="3"/>
    </row>
    <row r="19" spans="2:12" ht="15">
      <c r="B19" s="153"/>
      <c r="C19" s="129"/>
      <c r="D19" s="129"/>
      <c r="E19" s="157"/>
      <c r="F19" s="116"/>
      <c r="G19" s="116"/>
      <c r="H19" s="195"/>
      <c r="I19" s="196">
        <f aca="true" t="shared" si="1" ref="I19:I25">SUM(H19*5%)</f>
        <v>0</v>
      </c>
      <c r="J19" s="197">
        <f t="shared" si="0"/>
        <v>0</v>
      </c>
      <c r="K19" s="9"/>
      <c r="L19" s="3"/>
    </row>
    <row r="20" spans="2:12" ht="15">
      <c r="B20" s="153"/>
      <c r="C20" s="129"/>
      <c r="D20" s="129"/>
      <c r="E20" s="157"/>
      <c r="F20" s="116"/>
      <c r="G20" s="116"/>
      <c r="H20" s="195"/>
      <c r="I20" s="196">
        <f t="shared" si="1"/>
        <v>0</v>
      </c>
      <c r="J20" s="197">
        <f t="shared" si="0"/>
        <v>0</v>
      </c>
      <c r="K20" s="9"/>
      <c r="L20" s="3"/>
    </row>
    <row r="21" spans="2:12" ht="15">
      <c r="B21" s="153"/>
      <c r="C21" s="129"/>
      <c r="D21" s="129"/>
      <c r="E21" s="157"/>
      <c r="F21" s="116"/>
      <c r="G21" s="116"/>
      <c r="H21" s="195"/>
      <c r="I21" s="196">
        <f t="shared" si="1"/>
        <v>0</v>
      </c>
      <c r="J21" s="197">
        <f>SUM(H21-I21)</f>
        <v>0</v>
      </c>
      <c r="K21" s="9"/>
      <c r="L21" s="3"/>
    </row>
    <row r="22" spans="2:12" ht="15">
      <c r="B22" s="153"/>
      <c r="C22" s="129"/>
      <c r="D22" s="129"/>
      <c r="E22" s="157"/>
      <c r="F22" s="116"/>
      <c r="G22" s="116"/>
      <c r="H22" s="195"/>
      <c r="I22" s="196">
        <f t="shared" si="1"/>
        <v>0</v>
      </c>
      <c r="J22" s="197">
        <f t="shared" si="0"/>
        <v>0</v>
      </c>
      <c r="L22" s="3"/>
    </row>
    <row r="23" spans="2:12" ht="15">
      <c r="B23" s="153"/>
      <c r="C23" s="129"/>
      <c r="D23" s="129"/>
      <c r="E23" s="157"/>
      <c r="F23" s="116"/>
      <c r="G23" s="116"/>
      <c r="H23" s="195"/>
      <c r="I23" s="196">
        <f t="shared" si="1"/>
        <v>0</v>
      </c>
      <c r="J23" s="197">
        <f t="shared" si="0"/>
        <v>0</v>
      </c>
      <c r="K23" s="9"/>
      <c r="L23" s="3"/>
    </row>
    <row r="24" spans="2:12" ht="15">
      <c r="B24" s="153"/>
      <c r="C24" s="129"/>
      <c r="D24" s="129"/>
      <c r="E24" s="157"/>
      <c r="F24" s="116"/>
      <c r="G24" s="116"/>
      <c r="H24" s="195"/>
      <c r="I24" s="196">
        <f t="shared" si="1"/>
        <v>0</v>
      </c>
      <c r="J24" s="197">
        <f t="shared" si="0"/>
        <v>0</v>
      </c>
      <c r="K24" s="3"/>
      <c r="L24" s="3"/>
    </row>
    <row r="25" spans="2:12" ht="15">
      <c r="B25" s="153"/>
      <c r="C25" s="129"/>
      <c r="D25" s="129"/>
      <c r="E25" s="157"/>
      <c r="F25" s="116"/>
      <c r="G25" s="116"/>
      <c r="H25" s="195"/>
      <c r="I25" s="196">
        <f t="shared" si="1"/>
        <v>0</v>
      </c>
      <c r="J25" s="197">
        <f t="shared" si="0"/>
        <v>0</v>
      </c>
      <c r="K25" s="3"/>
      <c r="L25" s="3"/>
    </row>
    <row r="26" spans="2:12" ht="15">
      <c r="B26" s="119" t="s">
        <v>57</v>
      </c>
      <c r="C26" s="1"/>
      <c r="D26" s="1"/>
      <c r="E26" s="170"/>
      <c r="F26" s="164"/>
      <c r="G26" s="198">
        <f>+SUM(G19:G25)</f>
        <v>0</v>
      </c>
      <c r="H26" s="198">
        <f>+SUM(H19:H25)</f>
        <v>0</v>
      </c>
      <c r="I26" s="198">
        <f>+SUM(I19:I25)</f>
        <v>0</v>
      </c>
      <c r="J26" s="198">
        <f>+SUM(J19:J25)</f>
        <v>0</v>
      </c>
      <c r="K26" s="3"/>
      <c r="L26" s="3"/>
    </row>
    <row r="27" spans="2:12" ht="15">
      <c r="B27" s="204"/>
      <c r="C27" s="174"/>
      <c r="D27" s="174"/>
      <c r="E27" s="204"/>
      <c r="F27" s="228"/>
      <c r="G27" s="229"/>
      <c r="H27" s="229"/>
      <c r="I27" s="229"/>
      <c r="J27" s="229"/>
      <c r="K27" s="3"/>
      <c r="L27" s="3"/>
    </row>
    <row r="28" spans="2:12" ht="15.75">
      <c r="B28" s="14" t="s">
        <v>63</v>
      </c>
      <c r="C28" s="1"/>
      <c r="D28" s="1"/>
      <c r="E28" s="1"/>
      <c r="F28" s="1"/>
      <c r="G28" s="1"/>
      <c r="H28" s="1"/>
      <c r="I28" s="1"/>
      <c r="J28" s="1"/>
      <c r="K28" s="3"/>
      <c r="L28" s="3"/>
    </row>
    <row r="29" spans="2:12" ht="15.75">
      <c r="B29" s="14"/>
      <c r="C29" s="134"/>
      <c r="D29" s="134"/>
      <c r="E29" s="134"/>
      <c r="F29" s="1"/>
      <c r="G29" s="1"/>
      <c r="H29" s="1"/>
      <c r="I29" s="1"/>
      <c r="J29" s="134"/>
      <c r="K29" s="3"/>
      <c r="L29" s="3"/>
    </row>
    <row r="30" spans="2:12" ht="15">
      <c r="B30" s="178" t="s">
        <v>59</v>
      </c>
      <c r="C30" s="179"/>
      <c r="D30" s="179"/>
      <c r="E30" s="179"/>
      <c r="F30" s="177" t="s">
        <v>64</v>
      </c>
      <c r="G30" s="199" t="s">
        <v>7</v>
      </c>
      <c r="H30" s="200">
        <f>'Title page'!C28</f>
        <v>43100</v>
      </c>
      <c r="I30" s="199" t="s">
        <v>61</v>
      </c>
      <c r="J30" s="199" t="s">
        <v>7</v>
      </c>
      <c r="K30" s="9"/>
      <c r="L30" s="3"/>
    </row>
    <row r="31" spans="2:12" ht="15.75" thickBot="1">
      <c r="B31" s="145"/>
      <c r="C31" s="146"/>
      <c r="D31" s="146"/>
      <c r="E31" s="146"/>
      <c r="F31" s="147"/>
      <c r="G31" s="110" t="s">
        <v>54</v>
      </c>
      <c r="H31" s="110" t="s">
        <v>16</v>
      </c>
      <c r="I31" s="110" t="s">
        <v>62</v>
      </c>
      <c r="J31" s="110" t="s">
        <v>65</v>
      </c>
      <c r="K31" s="9"/>
      <c r="L31" s="3"/>
    </row>
    <row r="32" spans="2:12" ht="15.75" thickTop="1">
      <c r="B32" s="185"/>
      <c r="C32" s="129"/>
      <c r="D32" s="129"/>
      <c r="E32" s="157"/>
      <c r="F32" s="154"/>
      <c r="G32" s="186"/>
      <c r="H32" s="201"/>
      <c r="I32" s="197">
        <f>SUM(H32*5%)</f>
        <v>0</v>
      </c>
      <c r="J32" s="202">
        <f>SUM(H32-I32)</f>
        <v>0</v>
      </c>
      <c r="K32" s="9"/>
      <c r="L32" s="3"/>
    </row>
    <row r="33" spans="2:12" ht="15">
      <c r="B33" s="128"/>
      <c r="C33" s="129"/>
      <c r="D33" s="129"/>
      <c r="E33" s="157"/>
      <c r="F33" s="154"/>
      <c r="G33" s="186"/>
      <c r="H33" s="201"/>
      <c r="I33" s="197">
        <f>SUM(H33*5%)</f>
        <v>0</v>
      </c>
      <c r="J33" s="202">
        <f>SUM(H33-I33)</f>
        <v>0</v>
      </c>
      <c r="K33" s="9"/>
      <c r="L33" s="3"/>
    </row>
    <row r="34" spans="2:12" ht="15">
      <c r="B34" s="119" t="s">
        <v>57</v>
      </c>
      <c r="C34" s="170"/>
      <c r="D34" s="170"/>
      <c r="E34" s="170"/>
      <c r="F34" s="150"/>
      <c r="G34" s="198">
        <f>+G33+G32</f>
        <v>0</v>
      </c>
      <c r="H34" s="198">
        <f>SUM(H32:H33)</f>
        <v>0</v>
      </c>
      <c r="I34" s="203">
        <f>SUM(I32:I33)</f>
        <v>0</v>
      </c>
      <c r="J34" s="203">
        <f>SUM(J32:J33)</f>
        <v>0</v>
      </c>
      <c r="K34" s="9"/>
      <c r="L34" s="3"/>
    </row>
    <row r="35" spans="2:12" ht="15">
      <c r="B35" s="1"/>
      <c r="C35" s="1"/>
      <c r="D35" s="1"/>
      <c r="E35" s="170"/>
      <c r="F35" s="170"/>
      <c r="G35" s="170"/>
      <c r="H35" s="170"/>
      <c r="I35" s="170"/>
      <c r="J35" s="170"/>
      <c r="K35" s="9"/>
      <c r="L35" s="3"/>
    </row>
    <row r="36" spans="2:12" ht="15.75">
      <c r="B36" s="14" t="s">
        <v>66</v>
      </c>
      <c r="C36" s="1"/>
      <c r="D36" s="1"/>
      <c r="E36" s="1"/>
      <c r="F36" s="1"/>
      <c r="G36" s="1"/>
      <c r="H36" s="204"/>
      <c r="I36" s="170"/>
      <c r="J36" s="170"/>
      <c r="K36" s="9"/>
      <c r="L36" s="3"/>
    </row>
    <row r="37" spans="2:12" ht="15">
      <c r="B37" s="1"/>
      <c r="C37" s="1"/>
      <c r="D37" s="1"/>
      <c r="E37" s="1"/>
      <c r="F37" s="1"/>
      <c r="G37" s="1"/>
      <c r="H37" s="170"/>
      <c r="I37" s="170"/>
      <c r="J37" s="170"/>
      <c r="K37" s="3"/>
      <c r="L37" s="3"/>
    </row>
    <row r="38" spans="2:12" ht="15.75" thickBot="1">
      <c r="B38" s="205" t="s">
        <v>59</v>
      </c>
      <c r="C38" s="206"/>
      <c r="D38" s="206"/>
      <c r="E38" s="206"/>
      <c r="F38" s="183" t="s">
        <v>64</v>
      </c>
      <c r="G38" s="183" t="s">
        <v>16</v>
      </c>
      <c r="H38" s="1"/>
      <c r="I38" s="1"/>
      <c r="J38" s="1"/>
      <c r="K38" s="3"/>
      <c r="L38" s="3"/>
    </row>
    <row r="39" spans="2:12" ht="15.75" thickTop="1">
      <c r="B39" s="207"/>
      <c r="C39" s="129"/>
      <c r="D39" s="129"/>
      <c r="E39" s="129"/>
      <c r="F39" s="115"/>
      <c r="G39" s="117"/>
      <c r="H39" s="1"/>
      <c r="I39" s="1"/>
      <c r="J39" s="1"/>
      <c r="K39" s="3"/>
      <c r="L39" s="3"/>
    </row>
    <row r="40" spans="2:12" ht="15">
      <c r="B40" s="207"/>
      <c r="C40" s="129"/>
      <c r="D40" s="129"/>
      <c r="E40" s="129"/>
      <c r="F40" s="115"/>
      <c r="G40" s="117"/>
      <c r="H40" s="1"/>
      <c r="I40" s="1"/>
      <c r="J40" s="1"/>
      <c r="K40" s="3"/>
      <c r="L40" s="3"/>
    </row>
    <row r="41" spans="2:12" ht="15">
      <c r="B41" s="128"/>
      <c r="C41" s="129"/>
      <c r="D41" s="129"/>
      <c r="E41" s="129"/>
      <c r="F41" s="115"/>
      <c r="G41" s="117"/>
      <c r="H41" s="1"/>
      <c r="I41" s="1"/>
      <c r="J41" s="1"/>
      <c r="K41" s="3"/>
      <c r="L41" s="3"/>
    </row>
    <row r="42" spans="2:12" ht="15">
      <c r="B42" s="119" t="s">
        <v>7</v>
      </c>
      <c r="C42" s="1"/>
      <c r="D42" s="1"/>
      <c r="E42" s="1"/>
      <c r="F42" s="170"/>
      <c r="G42" s="198">
        <f>SUM(G39:G41)</f>
        <v>0</v>
      </c>
      <c r="H42" s="1"/>
      <c r="I42" s="1"/>
      <c r="J42" s="1"/>
      <c r="K42" s="3"/>
      <c r="L42" s="3"/>
    </row>
    <row r="43" spans="2:12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sheetProtection/>
  <printOptions horizontalCentered="1"/>
  <pageMargins left="0.75" right="0.75" top="1" bottom="1" header="0.5" footer="0.5"/>
  <pageSetup blackAndWhite="1" fitToHeight="1" fitToWidth="1" horizontalDpi="300" verticalDpi="300" orientation="portrait" scale="69" r:id="rId1"/>
  <headerFooter alignWithMargins="0">
    <oddFooter>&amp;C&amp;[Page 5&amp;R&amp;D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L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1.140625" style="0" customWidth="1"/>
    <col min="3" max="3" width="9.421875" style="0" customWidth="1"/>
    <col min="4" max="4" width="12.00390625" style="0" customWidth="1"/>
    <col min="5" max="5" width="21.421875" style="0" customWidth="1"/>
    <col min="6" max="6" width="13.7109375" style="0" customWidth="1"/>
    <col min="7" max="7" width="1.8515625" style="0" customWidth="1"/>
    <col min="8" max="8" width="9.421875" style="0" customWidth="1"/>
    <col min="9" max="9" width="12.00390625" style="0" customWidth="1"/>
    <col min="10" max="10" width="21.421875" style="0" customWidth="1"/>
    <col min="11" max="11" width="15.57421875" style="0" customWidth="1"/>
  </cols>
  <sheetData>
    <row r="1" spans="2:12" ht="15.75">
      <c r="B1" s="1"/>
      <c r="C1" s="1"/>
      <c r="D1" s="14" t="s">
        <v>36</v>
      </c>
      <c r="E1" s="1"/>
      <c r="F1" s="1"/>
      <c r="G1" s="1"/>
      <c r="H1" s="1"/>
      <c r="I1" s="1"/>
      <c r="J1" s="1"/>
      <c r="K1" s="1"/>
      <c r="L1" s="3"/>
    </row>
    <row r="2" spans="2:12" ht="15.75">
      <c r="B2" s="1"/>
      <c r="C2" s="1"/>
      <c r="D2" s="14"/>
      <c r="E2" s="83" t="s">
        <v>484</v>
      </c>
      <c r="F2" s="1"/>
      <c r="G2" s="1"/>
      <c r="H2" s="1"/>
      <c r="I2" s="175" t="s">
        <v>3</v>
      </c>
      <c r="J2" s="314">
        <f>'Title page'!C28</f>
        <v>43100</v>
      </c>
      <c r="K2" s="204"/>
      <c r="L2" s="3"/>
    </row>
    <row r="3" spans="2:12" ht="15">
      <c r="B3" s="1"/>
      <c r="C3" s="1"/>
      <c r="D3" s="1"/>
      <c r="E3" s="1"/>
      <c r="F3" s="1"/>
      <c r="G3" s="1"/>
      <c r="H3" s="1"/>
      <c r="I3" s="1"/>
      <c r="J3" s="134"/>
      <c r="K3" s="1"/>
      <c r="L3" s="3"/>
    </row>
    <row r="4" spans="2:11" ht="15.75">
      <c r="B4" s="1"/>
      <c r="C4" s="210" t="s">
        <v>37</v>
      </c>
      <c r="D4" s="211"/>
      <c r="E4" s="211"/>
      <c r="F4" s="212">
        <f>'Title page'!C27</f>
        <v>42736</v>
      </c>
      <c r="G4" s="164"/>
      <c r="H4" s="213" t="s">
        <v>38</v>
      </c>
      <c r="I4" s="214"/>
      <c r="J4" s="136"/>
      <c r="K4" s="215">
        <f>'Title page'!C28</f>
        <v>43100</v>
      </c>
    </row>
    <row r="5" spans="2:11" ht="15.75">
      <c r="B5" s="210" t="s">
        <v>39</v>
      </c>
      <c r="C5" s="177" t="s">
        <v>40</v>
      </c>
      <c r="D5" s="199" t="s">
        <v>41</v>
      </c>
      <c r="E5" s="199" t="s">
        <v>42</v>
      </c>
      <c r="F5" s="199" t="s">
        <v>7</v>
      </c>
      <c r="G5" s="164"/>
      <c r="H5" s="216" t="s">
        <v>40</v>
      </c>
      <c r="I5" s="177" t="s">
        <v>41</v>
      </c>
      <c r="J5" s="199" t="s">
        <v>42</v>
      </c>
      <c r="K5" s="199" t="s">
        <v>7</v>
      </c>
    </row>
    <row r="6" spans="2:11" ht="15.75" thickBot="1">
      <c r="B6" s="135"/>
      <c r="C6" s="127"/>
      <c r="D6" s="107"/>
      <c r="E6" s="107" t="s">
        <v>41</v>
      </c>
      <c r="F6" s="110" t="s">
        <v>16</v>
      </c>
      <c r="G6" s="164"/>
      <c r="H6" s="216"/>
      <c r="I6" s="127"/>
      <c r="J6" s="107" t="s">
        <v>41</v>
      </c>
      <c r="K6" s="110" t="s">
        <v>16</v>
      </c>
    </row>
    <row r="7" spans="2:12" ht="15.75" thickTop="1">
      <c r="B7" s="115"/>
      <c r="C7" s="117"/>
      <c r="D7" s="116"/>
      <c r="E7" s="217"/>
      <c r="F7" s="218">
        <f aca="true" t="shared" si="0" ref="F7:F16">SUM(C7*E7)</f>
        <v>0</v>
      </c>
      <c r="G7" s="164"/>
      <c r="H7" s="117">
        <v>1</v>
      </c>
      <c r="I7" s="116"/>
      <c r="J7" s="217"/>
      <c r="K7" s="218">
        <f>SUM(H7*J7)</f>
        <v>0</v>
      </c>
      <c r="L7" s="3"/>
    </row>
    <row r="8" spans="2:12" ht="15">
      <c r="B8" s="115"/>
      <c r="C8" s="117"/>
      <c r="D8" s="116"/>
      <c r="E8" s="217"/>
      <c r="F8" s="218">
        <f t="shared" si="0"/>
        <v>0</v>
      </c>
      <c r="G8" s="164"/>
      <c r="H8" s="117"/>
      <c r="I8" s="116"/>
      <c r="J8" s="217"/>
      <c r="K8" s="218">
        <f aca="true" t="shared" si="1" ref="K8:K16">SUM(H8*J8)</f>
        <v>0</v>
      </c>
      <c r="L8" s="3"/>
    </row>
    <row r="9" spans="2:12" ht="15">
      <c r="B9" s="115"/>
      <c r="C9" s="117"/>
      <c r="D9" s="116"/>
      <c r="E9" s="217"/>
      <c r="F9" s="218">
        <f t="shared" si="0"/>
        <v>0</v>
      </c>
      <c r="G9" s="164"/>
      <c r="H9" s="117"/>
      <c r="I9" s="116"/>
      <c r="J9" s="217"/>
      <c r="K9" s="218">
        <f>SUM(H9*J9)</f>
        <v>0</v>
      </c>
      <c r="L9" s="3"/>
    </row>
    <row r="10" spans="2:12" ht="15">
      <c r="B10" s="115"/>
      <c r="C10" s="117"/>
      <c r="D10" s="116"/>
      <c r="E10" s="217"/>
      <c r="F10" s="218">
        <f t="shared" si="0"/>
        <v>0</v>
      </c>
      <c r="G10" s="164"/>
      <c r="H10" s="117"/>
      <c r="I10" s="116"/>
      <c r="J10" s="217"/>
      <c r="K10" s="218">
        <f t="shared" si="1"/>
        <v>0</v>
      </c>
      <c r="L10" s="3"/>
    </row>
    <row r="11" spans="2:12" ht="15">
      <c r="B11" s="115"/>
      <c r="C11" s="117"/>
      <c r="D11" s="116"/>
      <c r="E11" s="217"/>
      <c r="F11" s="218">
        <f t="shared" si="0"/>
        <v>0</v>
      </c>
      <c r="G11" s="164"/>
      <c r="H11" s="117"/>
      <c r="I11" s="116"/>
      <c r="J11" s="217"/>
      <c r="K11" s="218">
        <f t="shared" si="1"/>
        <v>0</v>
      </c>
      <c r="L11" s="3"/>
    </row>
    <row r="12" spans="2:12" ht="15">
      <c r="B12" s="115"/>
      <c r="C12" s="117"/>
      <c r="D12" s="116"/>
      <c r="E12" s="217"/>
      <c r="F12" s="218">
        <f t="shared" si="0"/>
        <v>0</v>
      </c>
      <c r="G12" s="164"/>
      <c r="H12" s="117"/>
      <c r="I12" s="116"/>
      <c r="J12" s="217"/>
      <c r="K12" s="218">
        <f t="shared" si="1"/>
        <v>0</v>
      </c>
      <c r="L12" s="3"/>
    </row>
    <row r="13" spans="2:12" ht="15">
      <c r="B13" s="115"/>
      <c r="C13" s="117"/>
      <c r="D13" s="116"/>
      <c r="E13" s="217"/>
      <c r="F13" s="218">
        <f t="shared" si="0"/>
        <v>0</v>
      </c>
      <c r="G13" s="164"/>
      <c r="H13" s="117"/>
      <c r="I13" s="116"/>
      <c r="J13" s="217"/>
      <c r="K13" s="218">
        <f t="shared" si="1"/>
        <v>0</v>
      </c>
      <c r="L13" s="3"/>
    </row>
    <row r="14" spans="2:12" ht="15">
      <c r="B14" s="115"/>
      <c r="C14" s="117"/>
      <c r="D14" s="116"/>
      <c r="E14" s="217"/>
      <c r="F14" s="218">
        <f t="shared" si="0"/>
        <v>0</v>
      </c>
      <c r="G14" s="164"/>
      <c r="H14" s="117"/>
      <c r="I14" s="116"/>
      <c r="J14" s="217"/>
      <c r="K14" s="218">
        <f t="shared" si="1"/>
        <v>0</v>
      </c>
      <c r="L14" s="3"/>
    </row>
    <row r="15" spans="2:12" ht="15">
      <c r="B15" s="115"/>
      <c r="C15" s="117"/>
      <c r="D15" s="116"/>
      <c r="E15" s="217"/>
      <c r="F15" s="218">
        <f t="shared" si="0"/>
        <v>0</v>
      </c>
      <c r="G15" s="164"/>
      <c r="H15" s="117"/>
      <c r="I15" s="116"/>
      <c r="J15" s="217"/>
      <c r="K15" s="218">
        <f t="shared" si="1"/>
        <v>0</v>
      </c>
      <c r="L15" s="3"/>
    </row>
    <row r="16" spans="2:12" ht="15">
      <c r="B16" s="115"/>
      <c r="C16" s="117"/>
      <c r="D16" s="116"/>
      <c r="E16" s="217"/>
      <c r="F16" s="218">
        <f t="shared" si="0"/>
        <v>0</v>
      </c>
      <c r="G16" s="164"/>
      <c r="H16" s="117"/>
      <c r="I16" s="116"/>
      <c r="J16" s="217"/>
      <c r="K16" s="218">
        <f t="shared" si="1"/>
        <v>0</v>
      </c>
      <c r="L16" s="3"/>
    </row>
    <row r="17" spans="2:12" ht="15.75">
      <c r="B17" s="219" t="s">
        <v>43</v>
      </c>
      <c r="C17" s="108"/>
      <c r="D17" s="108"/>
      <c r="E17" s="108"/>
      <c r="F17" s="198">
        <f>SUM(F7:F16)</f>
        <v>0</v>
      </c>
      <c r="G17" s="164"/>
      <c r="H17" s="220"/>
      <c r="I17" s="164"/>
      <c r="J17" s="164"/>
      <c r="K17" s="198">
        <f>SUM(K7:K16)</f>
        <v>0</v>
      </c>
      <c r="L17" s="3"/>
    </row>
    <row r="18" spans="2:1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</row>
    <row r="19" spans="2:12" ht="15.75">
      <c r="B19" s="1"/>
      <c r="C19" s="1"/>
      <c r="D19" s="14"/>
      <c r="E19" s="83" t="s">
        <v>483</v>
      </c>
      <c r="F19" s="1"/>
      <c r="G19" s="1"/>
      <c r="H19" s="1"/>
      <c r="I19" s="1"/>
      <c r="J19" s="1"/>
      <c r="K19" s="1"/>
      <c r="L19" s="3"/>
    </row>
    <row r="20" spans="2:12" ht="15">
      <c r="B20" s="1"/>
      <c r="C20" s="1"/>
      <c r="D20" s="1"/>
      <c r="E20" s="1"/>
      <c r="F20" s="1"/>
      <c r="G20" s="1"/>
      <c r="H20" s="1"/>
      <c r="I20" s="1"/>
      <c r="J20" s="134"/>
      <c r="K20" s="1"/>
      <c r="L20" s="3"/>
    </row>
    <row r="21" spans="2:12" ht="15.75">
      <c r="B21" s="1"/>
      <c r="C21" s="213" t="s">
        <v>44</v>
      </c>
      <c r="D21" s="214"/>
      <c r="E21" s="214"/>
      <c r="F21" s="215">
        <f>'Title page'!C27</f>
        <v>42736</v>
      </c>
      <c r="G21" s="164"/>
      <c r="H21" s="213" t="s">
        <v>38</v>
      </c>
      <c r="I21" s="214"/>
      <c r="J21" s="136"/>
      <c r="K21" s="221">
        <f>'Title page'!C28</f>
        <v>43100</v>
      </c>
      <c r="L21" s="3"/>
    </row>
    <row r="22" spans="2:12" ht="15.75">
      <c r="B22" s="222" t="s">
        <v>39</v>
      </c>
      <c r="C22" s="127" t="s">
        <v>40</v>
      </c>
      <c r="D22" s="107" t="s">
        <v>41</v>
      </c>
      <c r="E22" s="107" t="s">
        <v>42</v>
      </c>
      <c r="F22" s="107" t="s">
        <v>7</v>
      </c>
      <c r="G22" s="164"/>
      <c r="H22" s="177" t="s">
        <v>40</v>
      </c>
      <c r="I22" s="177" t="s">
        <v>41</v>
      </c>
      <c r="J22" s="177" t="s">
        <v>42</v>
      </c>
      <c r="K22" s="177" t="s">
        <v>7</v>
      </c>
      <c r="L22" s="3"/>
    </row>
    <row r="23" spans="2:12" ht="15">
      <c r="B23" s="119"/>
      <c r="C23" s="127"/>
      <c r="D23" s="107"/>
      <c r="E23" s="107" t="s">
        <v>41</v>
      </c>
      <c r="F23" s="223" t="s">
        <v>16</v>
      </c>
      <c r="G23" s="164"/>
      <c r="H23" s="127"/>
      <c r="I23" s="127"/>
      <c r="J23" s="127" t="s">
        <v>41</v>
      </c>
      <c r="K23" s="224" t="s">
        <v>16</v>
      </c>
      <c r="L23" s="3"/>
    </row>
    <row r="24" spans="2:12" ht="15">
      <c r="B24" s="225" t="s">
        <v>399</v>
      </c>
      <c r="C24" s="116"/>
      <c r="D24" s="116"/>
      <c r="E24" s="217"/>
      <c r="F24" s="218">
        <f>SUM(C24*E24)</f>
        <v>0</v>
      </c>
      <c r="G24" s="164"/>
      <c r="H24" s="116"/>
      <c r="I24" s="116"/>
      <c r="J24" s="217"/>
      <c r="K24" s="218">
        <f>SUM(H24*J24)</f>
        <v>0</v>
      </c>
      <c r="L24" s="3"/>
    </row>
    <row r="25" spans="2:12" ht="15">
      <c r="B25" s="225" t="s">
        <v>400</v>
      </c>
      <c r="C25" s="116"/>
      <c r="D25" s="116"/>
      <c r="E25" s="217"/>
      <c r="F25" s="218">
        <f aca="true" t="shared" si="2" ref="F25:F37">SUM(C25*E25)</f>
        <v>0</v>
      </c>
      <c r="G25" s="164"/>
      <c r="H25" s="116"/>
      <c r="I25" s="116"/>
      <c r="J25" s="217"/>
      <c r="K25" s="218">
        <f aca="true" t="shared" si="3" ref="K25:K37">SUM(H25*J25)</f>
        <v>0</v>
      </c>
      <c r="L25" s="3"/>
    </row>
    <row r="26" spans="2:12" ht="15">
      <c r="B26" s="225" t="s">
        <v>401</v>
      </c>
      <c r="C26" s="116"/>
      <c r="D26" s="116"/>
      <c r="E26" s="217"/>
      <c r="F26" s="218">
        <f t="shared" si="2"/>
        <v>0</v>
      </c>
      <c r="G26" s="164"/>
      <c r="H26" s="116"/>
      <c r="I26" s="116"/>
      <c r="J26" s="217"/>
      <c r="K26" s="218">
        <f t="shared" si="3"/>
        <v>0</v>
      </c>
      <c r="L26" s="3"/>
    </row>
    <row r="27" spans="2:12" ht="15">
      <c r="B27" s="225" t="s">
        <v>402</v>
      </c>
      <c r="C27" s="116"/>
      <c r="D27" s="116"/>
      <c r="E27" s="217"/>
      <c r="F27" s="218">
        <f t="shared" si="2"/>
        <v>0</v>
      </c>
      <c r="G27" s="164"/>
      <c r="H27" s="116"/>
      <c r="I27" s="116"/>
      <c r="J27" s="217"/>
      <c r="K27" s="218">
        <f t="shared" si="3"/>
        <v>0</v>
      </c>
      <c r="L27" s="3"/>
    </row>
    <row r="28" spans="2:12" ht="15">
      <c r="B28" s="225" t="s">
        <v>403</v>
      </c>
      <c r="C28" s="116"/>
      <c r="D28" s="116"/>
      <c r="E28" s="217"/>
      <c r="F28" s="218">
        <f t="shared" si="2"/>
        <v>0</v>
      </c>
      <c r="G28" s="164"/>
      <c r="H28" s="116"/>
      <c r="I28" s="116"/>
      <c r="J28" s="217"/>
      <c r="K28" s="218">
        <f t="shared" si="3"/>
        <v>0</v>
      </c>
      <c r="L28" s="3"/>
    </row>
    <row r="29" spans="2:12" ht="15">
      <c r="B29" s="225" t="s">
        <v>45</v>
      </c>
      <c r="C29" s="116"/>
      <c r="D29" s="116"/>
      <c r="E29" s="217"/>
      <c r="F29" s="218">
        <f t="shared" si="2"/>
        <v>0</v>
      </c>
      <c r="G29" s="164"/>
      <c r="H29" s="116"/>
      <c r="I29" s="116"/>
      <c r="J29" s="217"/>
      <c r="K29" s="218">
        <f t="shared" si="3"/>
        <v>0</v>
      </c>
      <c r="L29" s="3"/>
    </row>
    <row r="30" spans="2:12" ht="15">
      <c r="B30" s="225" t="s">
        <v>421</v>
      </c>
      <c r="C30" s="116"/>
      <c r="D30" s="116"/>
      <c r="E30" s="217"/>
      <c r="F30" s="218">
        <f t="shared" si="2"/>
        <v>0</v>
      </c>
      <c r="G30" s="164"/>
      <c r="H30" s="116"/>
      <c r="I30" s="116"/>
      <c r="J30" s="217"/>
      <c r="K30" s="218">
        <f t="shared" si="3"/>
        <v>0</v>
      </c>
      <c r="L30" s="3"/>
    </row>
    <row r="31" spans="2:12" ht="15">
      <c r="B31" s="225" t="s">
        <v>404</v>
      </c>
      <c r="C31" s="116"/>
      <c r="D31" s="116"/>
      <c r="E31" s="217"/>
      <c r="F31" s="218">
        <f t="shared" si="2"/>
        <v>0</v>
      </c>
      <c r="G31" s="164"/>
      <c r="H31" s="116"/>
      <c r="I31" s="116"/>
      <c r="J31" s="217"/>
      <c r="K31" s="218">
        <f t="shared" si="3"/>
        <v>0</v>
      </c>
      <c r="L31" s="3"/>
    </row>
    <row r="32" spans="2:12" ht="15">
      <c r="B32" s="225" t="s">
        <v>422</v>
      </c>
      <c r="C32" s="116"/>
      <c r="D32" s="116"/>
      <c r="E32" s="217"/>
      <c r="F32" s="218">
        <f t="shared" si="2"/>
        <v>0</v>
      </c>
      <c r="G32" s="164"/>
      <c r="H32" s="116"/>
      <c r="I32" s="116"/>
      <c r="J32" s="217"/>
      <c r="K32" s="218">
        <f t="shared" si="3"/>
        <v>0</v>
      </c>
      <c r="L32" s="3"/>
    </row>
    <row r="33" spans="2:12" ht="15">
      <c r="B33" s="225" t="s">
        <v>405</v>
      </c>
      <c r="C33" s="116"/>
      <c r="D33" s="226"/>
      <c r="E33" s="217"/>
      <c r="F33" s="218">
        <f t="shared" si="2"/>
        <v>0</v>
      </c>
      <c r="G33" s="164"/>
      <c r="H33" s="116"/>
      <c r="I33" s="226"/>
      <c r="J33" s="217"/>
      <c r="K33" s="218">
        <f t="shared" si="3"/>
        <v>0</v>
      </c>
      <c r="L33" s="3"/>
    </row>
    <row r="34" spans="2:12" ht="15">
      <c r="B34" s="115"/>
      <c r="C34" s="116"/>
      <c r="D34" s="116"/>
      <c r="E34" s="217"/>
      <c r="F34" s="218">
        <f t="shared" si="2"/>
        <v>0</v>
      </c>
      <c r="G34" s="164"/>
      <c r="H34" s="116"/>
      <c r="I34" s="116"/>
      <c r="J34" s="217"/>
      <c r="K34" s="218">
        <f t="shared" si="3"/>
        <v>0</v>
      </c>
      <c r="L34" s="3"/>
    </row>
    <row r="35" spans="2:12" ht="15">
      <c r="B35" s="115"/>
      <c r="C35" s="116"/>
      <c r="D35" s="116"/>
      <c r="E35" s="217"/>
      <c r="F35" s="218">
        <f t="shared" si="2"/>
        <v>0</v>
      </c>
      <c r="G35" s="164"/>
      <c r="H35" s="116"/>
      <c r="I35" s="116"/>
      <c r="J35" s="217"/>
      <c r="K35" s="218">
        <f t="shared" si="3"/>
        <v>0</v>
      </c>
      <c r="L35" s="3"/>
    </row>
    <row r="36" spans="2:12" ht="15">
      <c r="B36" s="115"/>
      <c r="C36" s="116"/>
      <c r="D36" s="116"/>
      <c r="E36" s="217"/>
      <c r="F36" s="218">
        <f t="shared" si="2"/>
        <v>0</v>
      </c>
      <c r="G36" s="164"/>
      <c r="H36" s="116"/>
      <c r="I36" s="116"/>
      <c r="J36" s="217"/>
      <c r="K36" s="218">
        <f t="shared" si="3"/>
        <v>0</v>
      </c>
      <c r="L36" s="3"/>
    </row>
    <row r="37" spans="2:12" ht="15">
      <c r="B37" s="115"/>
      <c r="C37" s="116"/>
      <c r="D37" s="116"/>
      <c r="E37" s="217"/>
      <c r="F37" s="218">
        <f t="shared" si="2"/>
        <v>0</v>
      </c>
      <c r="G37" s="164"/>
      <c r="H37" s="116"/>
      <c r="I37" s="116"/>
      <c r="J37" s="217"/>
      <c r="K37" s="218">
        <f t="shared" si="3"/>
        <v>0</v>
      </c>
      <c r="L37" s="3"/>
    </row>
    <row r="38" spans="2:12" ht="15.75">
      <c r="B38" s="219" t="s">
        <v>46</v>
      </c>
      <c r="C38" s="108"/>
      <c r="D38" s="108"/>
      <c r="E38" s="108"/>
      <c r="F38" s="198">
        <f>SUM(F24:F37)</f>
        <v>0</v>
      </c>
      <c r="G38" s="164"/>
      <c r="H38" s="164"/>
      <c r="I38" s="164"/>
      <c r="J38" s="164"/>
      <c r="K38" s="198">
        <f>SUM(K24:K37)</f>
        <v>0</v>
      </c>
      <c r="L38" s="3"/>
    </row>
    <row r="39" spans="2:12" ht="15.7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5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5.75" customHeight="1"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5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5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5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2.75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</sheetData>
  <sheetProtection/>
  <printOptions/>
  <pageMargins left="0.7480314960629921" right="0.7480314960629921" top="0.984251968503937" bottom="0.984251968503937" header="0.5118110236220472" footer="0.5118110236220472"/>
  <pageSetup blackAndWhite="1" fitToHeight="1" fitToWidth="1" horizontalDpi="300" verticalDpi="300" orientation="portrait" scale="66" r:id="rId1"/>
  <headerFooter alignWithMargins="0">
    <oddFooter>&amp;CPage 4&amp;R&amp;D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1:L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0.00390625" style="0" customWidth="1"/>
    <col min="3" max="3" width="15.57421875" style="0" customWidth="1"/>
    <col min="4" max="4" width="24.421875" style="0" customWidth="1"/>
    <col min="5" max="5" width="13.7109375" style="0" customWidth="1"/>
    <col min="6" max="6" width="10.8515625" style="0" customWidth="1"/>
    <col min="7" max="7" width="11.140625" style="0" customWidth="1"/>
    <col min="8" max="8" width="14.421875" style="0" customWidth="1"/>
    <col min="9" max="9" width="14.140625" style="0" customWidth="1"/>
    <col min="10" max="10" width="13.28125" style="0" customWidth="1"/>
  </cols>
  <sheetData>
    <row r="1" spans="2:10" ht="15.75">
      <c r="B1" s="230"/>
      <c r="C1" s="27"/>
      <c r="D1" s="26" t="s">
        <v>67</v>
      </c>
      <c r="E1" s="27"/>
      <c r="F1" s="27"/>
      <c r="G1" s="27"/>
      <c r="H1" s="27"/>
      <c r="I1" s="2"/>
      <c r="J1" s="2"/>
    </row>
    <row r="2" spans="2:12" ht="15.75">
      <c r="B2" s="231"/>
      <c r="C2" s="170"/>
      <c r="D2" s="170"/>
      <c r="E2" s="170"/>
      <c r="F2" s="232"/>
      <c r="G2" s="170"/>
      <c r="H2" s="170"/>
      <c r="I2" s="13"/>
      <c r="J2" s="13"/>
      <c r="K2" s="11"/>
      <c r="L2" s="11"/>
    </row>
    <row r="3" spans="2:10" ht="15">
      <c r="B3" s="134"/>
      <c r="C3" s="134"/>
      <c r="D3" s="134"/>
      <c r="E3" s="134"/>
      <c r="F3" s="134"/>
      <c r="G3" s="134"/>
      <c r="H3" s="134"/>
      <c r="I3" s="13"/>
      <c r="J3" s="13"/>
    </row>
    <row r="4" spans="2:8" ht="15">
      <c r="B4" s="216" t="s">
        <v>68</v>
      </c>
      <c r="C4" s="181"/>
      <c r="D4" s="107" t="s">
        <v>69</v>
      </c>
      <c r="E4" s="107" t="s">
        <v>70</v>
      </c>
      <c r="F4" s="107" t="s">
        <v>6</v>
      </c>
      <c r="G4" s="107" t="s">
        <v>6</v>
      </c>
      <c r="H4" s="107" t="s">
        <v>71</v>
      </c>
    </row>
    <row r="5" spans="2:8" ht="15.75" thickBot="1">
      <c r="B5" s="145"/>
      <c r="C5" s="191"/>
      <c r="D5" s="110" t="s">
        <v>72</v>
      </c>
      <c r="E5" s="110" t="s">
        <v>64</v>
      </c>
      <c r="F5" s="110"/>
      <c r="G5" s="191"/>
      <c r="H5" s="110" t="s">
        <v>73</v>
      </c>
    </row>
    <row r="6" spans="2:10" ht="18" customHeight="1" thickTop="1">
      <c r="B6" s="128"/>
      <c r="C6" s="129"/>
      <c r="D6" s="116"/>
      <c r="E6" s="115"/>
      <c r="F6" s="233"/>
      <c r="G6" s="115"/>
      <c r="H6" s="234"/>
      <c r="I6" s="13"/>
      <c r="J6" s="2"/>
    </row>
    <row r="7" spans="2:10" ht="18" customHeight="1">
      <c r="B7" s="128"/>
      <c r="C7" s="129"/>
      <c r="D7" s="116"/>
      <c r="E7" s="115"/>
      <c r="F7" s="233"/>
      <c r="G7" s="115"/>
      <c r="H7" s="234"/>
      <c r="I7" s="13"/>
      <c r="J7" s="2"/>
    </row>
    <row r="8" spans="2:10" ht="18" customHeight="1">
      <c r="B8" s="128"/>
      <c r="C8" s="129"/>
      <c r="D8" s="116"/>
      <c r="E8" s="115"/>
      <c r="F8" s="233"/>
      <c r="G8" s="115"/>
      <c r="H8" s="234"/>
      <c r="I8" s="13"/>
      <c r="J8" s="2"/>
    </row>
    <row r="9" spans="2:10" ht="18" customHeight="1">
      <c r="B9" s="128"/>
      <c r="C9" s="129"/>
      <c r="D9" s="116"/>
      <c r="E9" s="115"/>
      <c r="F9" s="233"/>
      <c r="G9" s="115"/>
      <c r="H9" s="234"/>
      <c r="I9" s="13"/>
      <c r="J9" s="2"/>
    </row>
    <row r="10" spans="2:10" ht="18" customHeight="1">
      <c r="B10" s="128"/>
      <c r="C10" s="129"/>
      <c r="D10" s="116"/>
      <c r="E10" s="115"/>
      <c r="F10" s="233"/>
      <c r="G10" s="115"/>
      <c r="H10" s="234"/>
      <c r="I10" s="13"/>
      <c r="J10" s="2"/>
    </row>
    <row r="11" spans="2:10" ht="18" customHeight="1">
      <c r="B11" s="128"/>
      <c r="C11" s="129"/>
      <c r="D11" s="116"/>
      <c r="E11" s="115"/>
      <c r="F11" s="233"/>
      <c r="G11" s="115"/>
      <c r="H11" s="234"/>
      <c r="I11" s="13"/>
      <c r="J11" s="2"/>
    </row>
    <row r="12" spans="2:10" ht="18" customHeight="1">
      <c r="B12" s="128"/>
      <c r="C12" s="129"/>
      <c r="D12" s="116"/>
      <c r="E12" s="115"/>
      <c r="F12" s="233"/>
      <c r="G12" s="115"/>
      <c r="H12" s="234"/>
      <c r="I12" s="13"/>
      <c r="J12" s="2"/>
    </row>
    <row r="13" spans="2:10" ht="18" customHeight="1">
      <c r="B13" s="128"/>
      <c r="C13" s="129"/>
      <c r="D13" s="116"/>
      <c r="E13" s="115"/>
      <c r="F13" s="233"/>
      <c r="G13" s="115"/>
      <c r="H13" s="234"/>
      <c r="I13" s="13"/>
      <c r="J13" s="2"/>
    </row>
    <row r="14" spans="2:10" ht="18" customHeight="1">
      <c r="B14" s="128"/>
      <c r="C14" s="129"/>
      <c r="D14" s="116"/>
      <c r="E14" s="115"/>
      <c r="F14" s="233"/>
      <c r="G14" s="115"/>
      <c r="H14" s="234"/>
      <c r="I14" s="13"/>
      <c r="J14" s="2"/>
    </row>
    <row r="15" spans="2:10" ht="18" customHeight="1">
      <c r="B15" s="128"/>
      <c r="C15" s="129"/>
      <c r="D15" s="116"/>
      <c r="E15" s="115"/>
      <c r="F15" s="233"/>
      <c r="G15" s="115"/>
      <c r="H15" s="234"/>
      <c r="I15" s="13"/>
      <c r="J15" s="2"/>
    </row>
    <row r="16" spans="2:10" ht="18" customHeight="1">
      <c r="B16" s="128"/>
      <c r="C16" s="129"/>
      <c r="D16" s="116"/>
      <c r="E16" s="115"/>
      <c r="F16" s="233"/>
      <c r="G16" s="115"/>
      <c r="H16" s="234"/>
      <c r="I16" s="13"/>
      <c r="J16" s="2"/>
    </row>
    <row r="17" spans="2:10" ht="18" customHeight="1">
      <c r="B17" s="128"/>
      <c r="C17" s="129"/>
      <c r="D17" s="116"/>
      <c r="E17" s="115"/>
      <c r="F17" s="233"/>
      <c r="G17" s="115"/>
      <c r="H17" s="234"/>
      <c r="I17" s="13"/>
      <c r="J17" s="2"/>
    </row>
    <row r="18" spans="2:10" ht="18" customHeight="1">
      <c r="B18" s="128"/>
      <c r="C18" s="129"/>
      <c r="D18" s="116"/>
      <c r="E18" s="115"/>
      <c r="F18" s="233"/>
      <c r="G18" s="115"/>
      <c r="H18" s="234"/>
      <c r="I18" s="13"/>
      <c r="J18" s="2"/>
    </row>
    <row r="19" spans="2:10" ht="18" customHeight="1">
      <c r="B19" s="128"/>
      <c r="C19" s="129"/>
      <c r="D19" s="116"/>
      <c r="E19" s="115"/>
      <c r="F19" s="233"/>
      <c r="G19" s="115"/>
      <c r="H19" s="234"/>
      <c r="I19" s="13"/>
      <c r="J19" s="2"/>
    </row>
    <row r="20" spans="2:10" ht="18" customHeight="1">
      <c r="B20" s="128"/>
      <c r="C20" s="129"/>
      <c r="D20" s="116"/>
      <c r="E20" s="115"/>
      <c r="F20" s="233"/>
      <c r="G20" s="115"/>
      <c r="H20" s="234"/>
      <c r="I20" s="13"/>
      <c r="J20" s="2"/>
    </row>
    <row r="21" spans="2:10" ht="18" customHeight="1">
      <c r="B21" s="128"/>
      <c r="C21" s="129"/>
      <c r="D21" s="116"/>
      <c r="E21" s="115"/>
      <c r="F21" s="233"/>
      <c r="G21" s="115"/>
      <c r="H21" s="234"/>
      <c r="I21" s="13"/>
      <c r="J21" s="2"/>
    </row>
    <row r="22" spans="2:10" ht="18" customHeight="1">
      <c r="B22" s="128"/>
      <c r="C22" s="129"/>
      <c r="D22" s="116"/>
      <c r="E22" s="115"/>
      <c r="F22" s="233"/>
      <c r="G22" s="115"/>
      <c r="H22" s="234"/>
      <c r="I22" s="13"/>
      <c r="J22" s="2"/>
    </row>
    <row r="23" spans="2:10" ht="18" customHeight="1">
      <c r="B23" s="128"/>
      <c r="C23" s="129"/>
      <c r="D23" s="116"/>
      <c r="E23" s="115"/>
      <c r="F23" s="233"/>
      <c r="G23" s="115"/>
      <c r="H23" s="234"/>
      <c r="I23" s="13"/>
      <c r="J23" s="2"/>
    </row>
    <row r="24" spans="2:10" ht="18" customHeight="1">
      <c r="B24" s="128"/>
      <c r="C24" s="129"/>
      <c r="D24" s="116"/>
      <c r="E24" s="115"/>
      <c r="F24" s="233"/>
      <c r="G24" s="115"/>
      <c r="H24" s="234"/>
      <c r="I24" s="13"/>
      <c r="J24" s="2"/>
    </row>
    <row r="25" spans="2:10" ht="18" customHeight="1">
      <c r="B25" s="128"/>
      <c r="C25" s="129"/>
      <c r="D25" s="116"/>
      <c r="E25" s="115"/>
      <c r="F25" s="233"/>
      <c r="G25" s="115"/>
      <c r="H25" s="234"/>
      <c r="I25" s="13"/>
      <c r="J25" s="2"/>
    </row>
    <row r="26" spans="2:10" ht="18" customHeight="1">
      <c r="B26" s="128"/>
      <c r="C26" s="129"/>
      <c r="D26" s="116"/>
      <c r="E26" s="115"/>
      <c r="F26" s="233"/>
      <c r="G26" s="115"/>
      <c r="H26" s="234"/>
      <c r="I26" s="13"/>
      <c r="J26" s="2"/>
    </row>
    <row r="27" spans="2:10" ht="18" customHeight="1">
      <c r="B27" s="128"/>
      <c r="C27" s="129"/>
      <c r="D27" s="116"/>
      <c r="E27" s="115"/>
      <c r="F27" s="233"/>
      <c r="G27" s="115"/>
      <c r="H27" s="234"/>
      <c r="I27" s="13"/>
      <c r="J27" s="2"/>
    </row>
    <row r="28" spans="2:10" ht="18" customHeight="1">
      <c r="B28" s="128"/>
      <c r="C28" s="129"/>
      <c r="D28" s="116"/>
      <c r="E28" s="115"/>
      <c r="F28" s="233"/>
      <c r="G28" s="115"/>
      <c r="H28" s="234"/>
      <c r="I28" s="13"/>
      <c r="J28" s="2"/>
    </row>
    <row r="29" spans="2:10" ht="18" customHeight="1">
      <c r="B29" s="128"/>
      <c r="C29" s="129"/>
      <c r="D29" s="116"/>
      <c r="E29" s="115"/>
      <c r="F29" s="233"/>
      <c r="G29" s="115"/>
      <c r="H29" s="234"/>
      <c r="I29" s="13"/>
      <c r="J29" s="2"/>
    </row>
    <row r="30" spans="2:10" ht="18" customHeight="1">
      <c r="B30" s="128"/>
      <c r="C30" s="129"/>
      <c r="D30" s="116"/>
      <c r="E30" s="115"/>
      <c r="F30" s="115"/>
      <c r="G30" s="115"/>
      <c r="H30" s="234"/>
      <c r="I30" s="13"/>
      <c r="J30" s="2"/>
    </row>
    <row r="31" spans="2:10" ht="18" customHeight="1">
      <c r="B31" s="128"/>
      <c r="C31" s="129"/>
      <c r="D31" s="116"/>
      <c r="E31" s="115"/>
      <c r="F31" s="115"/>
      <c r="G31" s="115"/>
      <c r="H31" s="235"/>
      <c r="I31" s="13"/>
      <c r="J31" s="2"/>
    </row>
    <row r="32" spans="2:10" ht="18" customHeight="1">
      <c r="B32" s="128"/>
      <c r="C32" s="129"/>
      <c r="D32" s="115"/>
      <c r="E32" s="115"/>
      <c r="F32" s="115"/>
      <c r="G32" s="115"/>
      <c r="H32" s="235"/>
      <c r="I32" s="13"/>
      <c r="J32" s="2"/>
    </row>
    <row r="33" spans="2:10" ht="18" customHeight="1">
      <c r="B33" s="128"/>
      <c r="C33" s="129"/>
      <c r="D33" s="115"/>
      <c r="E33" s="115"/>
      <c r="F33" s="115"/>
      <c r="G33" s="115"/>
      <c r="H33" s="235"/>
      <c r="I33" s="13"/>
      <c r="J33" s="2"/>
    </row>
    <row r="34" spans="2:10" ht="18" customHeight="1">
      <c r="B34" s="128"/>
      <c r="C34" s="129"/>
      <c r="D34" s="115"/>
      <c r="E34" s="115"/>
      <c r="F34" s="115"/>
      <c r="G34" s="115"/>
      <c r="H34" s="235"/>
      <c r="I34" s="13"/>
      <c r="J34" s="2"/>
    </row>
    <row r="35" spans="2:10" ht="18" customHeight="1">
      <c r="B35" s="128"/>
      <c r="C35" s="129"/>
      <c r="D35" s="115"/>
      <c r="E35" s="115"/>
      <c r="F35" s="115"/>
      <c r="G35" s="115"/>
      <c r="H35" s="235"/>
      <c r="I35" s="13"/>
      <c r="J35" s="2"/>
    </row>
    <row r="36" spans="2:10" ht="18" customHeight="1" thickBot="1">
      <c r="B36" s="170"/>
      <c r="C36" s="170"/>
      <c r="D36" s="170"/>
      <c r="E36" s="119" t="s">
        <v>74</v>
      </c>
      <c r="F36" s="236">
        <f>SUM(F6:F35)</f>
        <v>0</v>
      </c>
      <c r="G36" s="205">
        <f>SUM(G6:G35)</f>
        <v>0</v>
      </c>
      <c r="H36" s="236">
        <f>SUM(H6:H35)</f>
        <v>0</v>
      </c>
      <c r="I36" s="13"/>
      <c r="J36" s="6"/>
    </row>
    <row r="37" spans="2:10" ht="18" customHeight="1" thickTop="1">
      <c r="B37" s="13"/>
      <c r="C37" s="13"/>
      <c r="D37" s="13"/>
      <c r="E37" s="13"/>
      <c r="F37" s="13"/>
      <c r="G37" s="13"/>
      <c r="H37" s="13"/>
      <c r="I37" s="13"/>
      <c r="J37" s="2"/>
    </row>
    <row r="38" spans="2:10" ht="18" customHeight="1">
      <c r="B38" s="13"/>
      <c r="C38" s="13"/>
      <c r="D38" s="13"/>
      <c r="E38" s="13"/>
      <c r="F38" s="13"/>
      <c r="G38" s="13"/>
      <c r="H38" s="13"/>
      <c r="I38" s="13"/>
      <c r="J38" s="2"/>
    </row>
    <row r="39" spans="2:10" ht="18" customHeight="1">
      <c r="B39" s="13"/>
      <c r="C39" s="13"/>
      <c r="D39" s="13"/>
      <c r="E39" s="13"/>
      <c r="F39" s="13"/>
      <c r="G39" s="13"/>
      <c r="H39" s="13"/>
      <c r="I39" s="13"/>
      <c r="J39" s="2"/>
    </row>
    <row r="40" spans="2:10" ht="18" customHeight="1">
      <c r="B40" s="13"/>
      <c r="C40" s="13"/>
      <c r="D40" s="13"/>
      <c r="E40" s="13"/>
      <c r="F40" s="13"/>
      <c r="G40" s="13"/>
      <c r="H40" s="13"/>
      <c r="I40" s="13"/>
      <c r="J40" s="2"/>
    </row>
    <row r="41" spans="2:10" ht="12.75">
      <c r="B41" s="13"/>
      <c r="C41" s="13"/>
      <c r="D41" s="13"/>
      <c r="E41" s="13"/>
      <c r="F41" s="13"/>
      <c r="G41" s="13"/>
      <c r="H41" s="13"/>
      <c r="I41" s="13"/>
      <c r="J41" s="2"/>
    </row>
    <row r="42" spans="2:10" ht="12.75">
      <c r="B42" s="13"/>
      <c r="C42" s="13"/>
      <c r="D42" s="13"/>
      <c r="E42" s="13"/>
      <c r="F42" s="13"/>
      <c r="G42" s="13"/>
      <c r="H42" s="13"/>
      <c r="I42" s="13"/>
      <c r="J42" s="2"/>
    </row>
    <row r="43" spans="2:10" ht="12.75">
      <c r="B43" s="2"/>
      <c r="C43" s="2"/>
      <c r="D43" s="2"/>
      <c r="E43" s="2"/>
      <c r="F43" s="2"/>
      <c r="G43" s="2"/>
      <c r="H43" s="2"/>
      <c r="I43" s="2"/>
      <c r="J43" s="2"/>
    </row>
    <row r="44" spans="2:10" ht="12.75">
      <c r="B44" s="2"/>
      <c r="C44" s="2"/>
      <c r="D44" s="2"/>
      <c r="E44" s="2"/>
      <c r="F44" s="2"/>
      <c r="G44" s="2"/>
      <c r="H44" s="2"/>
      <c r="I44" s="2"/>
      <c r="J44" s="2"/>
    </row>
    <row r="45" spans="2:10" ht="12.75">
      <c r="B45" s="2"/>
      <c r="C45" s="2"/>
      <c r="D45" s="2"/>
      <c r="E45" s="2"/>
      <c r="F45" s="2"/>
      <c r="G45" s="2"/>
      <c r="H45" s="2"/>
      <c r="I45" s="2"/>
      <c r="J45" s="2"/>
    </row>
    <row r="46" spans="2:10" ht="12.75">
      <c r="B46" s="2"/>
      <c r="C46" s="2"/>
      <c r="D46" s="2"/>
      <c r="E46" s="2"/>
      <c r="F46" s="2"/>
      <c r="G46" s="2"/>
      <c r="H46" s="2"/>
      <c r="I46" s="2"/>
      <c r="J46" s="2"/>
    </row>
    <row r="47" spans="2:10" ht="12.75">
      <c r="B47" s="2"/>
      <c r="C47" s="2"/>
      <c r="D47" s="2"/>
      <c r="E47" s="2"/>
      <c r="F47" s="2"/>
      <c r="G47" s="2"/>
      <c r="H47" s="2"/>
      <c r="I47" s="2"/>
      <c r="J47" s="2"/>
    </row>
    <row r="48" spans="2:10" ht="12.75">
      <c r="B48" s="2"/>
      <c r="C48" s="2"/>
      <c r="D48" s="2"/>
      <c r="E48" s="2"/>
      <c r="F48" s="2"/>
      <c r="G48" s="2"/>
      <c r="H48" s="2"/>
      <c r="I48" s="2"/>
      <c r="J48" s="2"/>
    </row>
    <row r="49" spans="2:10" ht="12.75">
      <c r="B49" s="8"/>
      <c r="C49" s="2"/>
      <c r="D49" s="2"/>
      <c r="E49" s="2"/>
      <c r="F49" s="2"/>
      <c r="G49" s="2"/>
      <c r="H49" s="2"/>
      <c r="I49" s="2"/>
      <c r="J49" s="2"/>
    </row>
    <row r="50" spans="2:10" ht="12.75">
      <c r="B50" s="8"/>
      <c r="C50" s="2"/>
      <c r="D50" s="2"/>
      <c r="E50" s="2"/>
      <c r="F50" s="2"/>
      <c r="G50" s="2"/>
      <c r="H50" s="2"/>
      <c r="I50" s="2"/>
      <c r="J50" s="2"/>
    </row>
    <row r="51" ht="12.75">
      <c r="B51" s="8"/>
    </row>
    <row r="52" ht="12.75">
      <c r="B52" s="8"/>
    </row>
    <row r="53" ht="12.75">
      <c r="B53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</sheetData>
  <sheetProtection/>
  <printOptions horizontalCentered="1"/>
  <pageMargins left="0.75" right="0.75" top="1" bottom="1" header="0.5" footer="0.5"/>
  <pageSetup blackAndWhite="1" horizontalDpi="300" verticalDpi="300" orientation="portrait" scale="90" r:id="rId1"/>
  <headerFooter alignWithMargins="0">
    <oddFooter>&amp;C&amp;[Page6&amp;R&amp;D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6.28125" style="0" customWidth="1"/>
    <col min="3" max="4" width="10.7109375" style="0" customWidth="1"/>
    <col min="5" max="5" width="14.28125" style="0" customWidth="1"/>
    <col min="6" max="6" width="11.00390625" style="0" customWidth="1"/>
    <col min="7" max="7" width="14.28125" style="0" customWidth="1"/>
    <col min="8" max="8" width="2.7109375" style="0" customWidth="1"/>
    <col min="9" max="9" width="17.421875" style="1" customWidth="1"/>
    <col min="10" max="10" width="14.7109375" style="0" customWidth="1"/>
    <col min="11" max="12" width="10.7109375" style="0" customWidth="1"/>
    <col min="13" max="13" width="14.28125" style="0" customWidth="1"/>
    <col min="14" max="14" width="11.00390625" style="0" customWidth="1"/>
    <col min="15" max="15" width="14.28125" style="0" customWidth="1"/>
  </cols>
  <sheetData>
    <row r="1" spans="2:37" ht="15.75">
      <c r="B1" s="237"/>
      <c r="C1" s="237"/>
      <c r="D1" s="238"/>
      <c r="E1" s="238" t="s">
        <v>75</v>
      </c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2:15" ht="15">
      <c r="B2" s="134"/>
      <c r="C2" s="134"/>
      <c r="D2" s="188"/>
      <c r="E2" s="134"/>
      <c r="F2" s="134"/>
      <c r="G2" s="134"/>
      <c r="H2" s="1"/>
      <c r="I2" s="134"/>
      <c r="J2" s="134"/>
      <c r="K2" s="134"/>
      <c r="L2" s="134"/>
      <c r="M2" s="134"/>
      <c r="N2" s="134"/>
      <c r="O2" s="1"/>
    </row>
    <row r="3" spans="2:15" ht="15">
      <c r="B3" s="180" t="s">
        <v>59</v>
      </c>
      <c r="C3" s="199" t="s">
        <v>76</v>
      </c>
      <c r="D3" s="199" t="s">
        <v>77</v>
      </c>
      <c r="E3" s="199" t="s">
        <v>78</v>
      </c>
      <c r="F3" s="199" t="s">
        <v>79</v>
      </c>
      <c r="G3" s="199" t="s">
        <v>52</v>
      </c>
      <c r="H3" s="1"/>
      <c r="I3" s="135" t="s">
        <v>59</v>
      </c>
      <c r="J3" s="181"/>
      <c r="K3" s="199" t="s">
        <v>76</v>
      </c>
      <c r="L3" s="199" t="s">
        <v>77</v>
      </c>
      <c r="M3" s="199" t="s">
        <v>78</v>
      </c>
      <c r="N3" s="199" t="s">
        <v>79</v>
      </c>
      <c r="O3" s="199" t="s">
        <v>52</v>
      </c>
    </row>
    <row r="4" spans="2:15" ht="15">
      <c r="B4" s="109"/>
      <c r="C4" s="107" t="s">
        <v>77</v>
      </c>
      <c r="D4" s="107" t="s">
        <v>80</v>
      </c>
      <c r="E4" s="107" t="s">
        <v>16</v>
      </c>
      <c r="F4" s="107" t="s">
        <v>81</v>
      </c>
      <c r="G4" s="107" t="s">
        <v>16</v>
      </c>
      <c r="H4" s="1"/>
      <c r="I4" s="135"/>
      <c r="J4" s="181"/>
      <c r="K4" s="107" t="s">
        <v>77</v>
      </c>
      <c r="L4" s="107" t="s">
        <v>80</v>
      </c>
      <c r="M4" s="107" t="s">
        <v>16</v>
      </c>
      <c r="N4" s="107" t="s">
        <v>81</v>
      </c>
      <c r="O4" s="107" t="s">
        <v>16</v>
      </c>
    </row>
    <row r="5" spans="2:15" ht="15.75" thickBot="1">
      <c r="B5" s="112"/>
      <c r="C5" s="110"/>
      <c r="D5" s="191"/>
      <c r="E5" s="110" t="s">
        <v>427</v>
      </c>
      <c r="F5" s="191"/>
      <c r="G5" s="249">
        <f>'Title page'!C28</f>
        <v>43100</v>
      </c>
      <c r="H5" s="1"/>
      <c r="I5" s="145"/>
      <c r="J5" s="191"/>
      <c r="K5" s="191"/>
      <c r="L5" s="191"/>
      <c r="M5" s="110" t="s">
        <v>427</v>
      </c>
      <c r="N5" s="191"/>
      <c r="O5" s="249">
        <f>'Title page'!C28</f>
        <v>43100</v>
      </c>
    </row>
    <row r="6" spans="2:15" ht="15.75" thickTop="1">
      <c r="B6" s="115"/>
      <c r="C6" s="116"/>
      <c r="D6" s="117"/>
      <c r="E6" s="195"/>
      <c r="F6" s="197">
        <f>SUM(E6*10%)</f>
        <v>0</v>
      </c>
      <c r="G6" s="197">
        <f>SUM(E6-F6)</f>
        <v>0</v>
      </c>
      <c r="H6" s="1"/>
      <c r="I6" s="128"/>
      <c r="J6" s="129"/>
      <c r="K6" s="115"/>
      <c r="L6" s="233"/>
      <c r="M6" s="239"/>
      <c r="N6" s="240">
        <f>SUM(M6*10%)</f>
        <v>0</v>
      </c>
      <c r="O6" s="240">
        <f>SUM(M6-N6)</f>
        <v>0</v>
      </c>
    </row>
    <row r="7" spans="2:15" ht="15">
      <c r="B7" s="115"/>
      <c r="C7" s="116"/>
      <c r="D7" s="117"/>
      <c r="E7" s="195"/>
      <c r="F7" s="197">
        <f aca="true" t="shared" si="0" ref="F7:F22">SUM(E7*10%)</f>
        <v>0</v>
      </c>
      <c r="G7" s="197">
        <f aca="true" t="shared" si="1" ref="G7:G22">SUM(E7-F7)</f>
        <v>0</v>
      </c>
      <c r="H7" s="1"/>
      <c r="I7" s="128"/>
      <c r="J7" s="129"/>
      <c r="K7" s="115"/>
      <c r="L7" s="233"/>
      <c r="M7" s="239"/>
      <c r="N7" s="240">
        <f aca="true" t="shared" si="2" ref="N7:N23">SUM(M7*10%)</f>
        <v>0</v>
      </c>
      <c r="O7" s="240">
        <f aca="true" t="shared" si="3" ref="O7:O22">SUM(M7-N7)</f>
        <v>0</v>
      </c>
    </row>
    <row r="8" spans="2:15" ht="15">
      <c r="B8" s="241"/>
      <c r="C8" s="116"/>
      <c r="D8" s="117"/>
      <c r="E8" s="195"/>
      <c r="F8" s="197">
        <f t="shared" si="0"/>
        <v>0</v>
      </c>
      <c r="G8" s="197">
        <f t="shared" si="1"/>
        <v>0</v>
      </c>
      <c r="H8" s="1"/>
      <c r="I8" s="128"/>
      <c r="J8" s="129"/>
      <c r="K8" s="115"/>
      <c r="L8" s="233"/>
      <c r="M8" s="239"/>
      <c r="N8" s="240">
        <f t="shared" si="2"/>
        <v>0</v>
      </c>
      <c r="O8" s="240">
        <f t="shared" si="3"/>
        <v>0</v>
      </c>
    </row>
    <row r="9" spans="2:15" ht="15">
      <c r="B9" s="115"/>
      <c r="C9" s="242"/>
      <c r="D9" s="117"/>
      <c r="E9" s="195"/>
      <c r="F9" s="197">
        <f t="shared" si="0"/>
        <v>0</v>
      </c>
      <c r="G9" s="197">
        <f t="shared" si="1"/>
        <v>0</v>
      </c>
      <c r="H9" s="1"/>
      <c r="I9" s="128"/>
      <c r="J9" s="129"/>
      <c r="K9" s="115"/>
      <c r="L9" s="233"/>
      <c r="M9" s="239"/>
      <c r="N9" s="240">
        <f t="shared" si="2"/>
        <v>0</v>
      </c>
      <c r="O9" s="240">
        <f t="shared" si="3"/>
        <v>0</v>
      </c>
    </row>
    <row r="10" spans="2:15" ht="15">
      <c r="B10" s="243"/>
      <c r="C10" s="116"/>
      <c r="D10" s="117"/>
      <c r="E10" s="195"/>
      <c r="F10" s="197">
        <f t="shared" si="0"/>
        <v>0</v>
      </c>
      <c r="G10" s="197">
        <f t="shared" si="1"/>
        <v>0</v>
      </c>
      <c r="H10" s="1"/>
      <c r="I10" s="128"/>
      <c r="J10" s="129"/>
      <c r="K10" s="115"/>
      <c r="L10" s="233"/>
      <c r="M10" s="239"/>
      <c r="N10" s="240">
        <f t="shared" si="2"/>
        <v>0</v>
      </c>
      <c r="O10" s="240">
        <f t="shared" si="3"/>
        <v>0</v>
      </c>
    </row>
    <row r="11" spans="2:15" ht="15">
      <c r="B11" s="115"/>
      <c r="C11" s="116"/>
      <c r="D11" s="117"/>
      <c r="E11" s="195"/>
      <c r="F11" s="197">
        <f t="shared" si="0"/>
        <v>0</v>
      </c>
      <c r="G11" s="197">
        <f t="shared" si="1"/>
        <v>0</v>
      </c>
      <c r="H11" s="1"/>
      <c r="I11" s="128"/>
      <c r="J11" s="129"/>
      <c r="K11" s="115"/>
      <c r="L11" s="233"/>
      <c r="M11" s="239"/>
      <c r="N11" s="240">
        <f t="shared" si="2"/>
        <v>0</v>
      </c>
      <c r="O11" s="240">
        <f t="shared" si="3"/>
        <v>0</v>
      </c>
    </row>
    <row r="12" spans="2:15" ht="15">
      <c r="B12" s="115"/>
      <c r="C12" s="116"/>
      <c r="D12" s="117"/>
      <c r="E12" s="195"/>
      <c r="F12" s="197">
        <f t="shared" si="0"/>
        <v>0</v>
      </c>
      <c r="G12" s="197">
        <f t="shared" si="1"/>
        <v>0</v>
      </c>
      <c r="H12" s="1"/>
      <c r="I12" s="128"/>
      <c r="J12" s="129"/>
      <c r="K12" s="115"/>
      <c r="L12" s="233"/>
      <c r="M12" s="239"/>
      <c r="N12" s="240">
        <f t="shared" si="2"/>
        <v>0</v>
      </c>
      <c r="O12" s="240">
        <f t="shared" si="3"/>
        <v>0</v>
      </c>
    </row>
    <row r="13" spans="2:15" ht="15">
      <c r="B13" s="115"/>
      <c r="C13" s="116"/>
      <c r="D13" s="117"/>
      <c r="E13" s="195"/>
      <c r="F13" s="197">
        <f t="shared" si="0"/>
        <v>0</v>
      </c>
      <c r="G13" s="197">
        <f t="shared" si="1"/>
        <v>0</v>
      </c>
      <c r="H13" s="1"/>
      <c r="I13" s="128"/>
      <c r="J13" s="129"/>
      <c r="K13" s="115"/>
      <c r="L13" s="233"/>
      <c r="M13" s="239"/>
      <c r="N13" s="240">
        <f t="shared" si="2"/>
        <v>0</v>
      </c>
      <c r="O13" s="240">
        <f t="shared" si="3"/>
        <v>0</v>
      </c>
    </row>
    <row r="14" spans="2:15" ht="15">
      <c r="B14" s="115"/>
      <c r="C14" s="116"/>
      <c r="D14" s="117"/>
      <c r="E14" s="195"/>
      <c r="F14" s="197">
        <f t="shared" si="0"/>
        <v>0</v>
      </c>
      <c r="G14" s="197">
        <f t="shared" si="1"/>
        <v>0</v>
      </c>
      <c r="H14" s="1"/>
      <c r="I14" s="128"/>
      <c r="J14" s="129"/>
      <c r="K14" s="115"/>
      <c r="L14" s="233"/>
      <c r="M14" s="239"/>
      <c r="N14" s="240">
        <f t="shared" si="2"/>
        <v>0</v>
      </c>
      <c r="O14" s="240">
        <f t="shared" si="3"/>
        <v>0</v>
      </c>
    </row>
    <row r="15" spans="2:15" ht="15">
      <c r="B15" s="115"/>
      <c r="C15" s="116"/>
      <c r="D15" s="117"/>
      <c r="E15" s="195"/>
      <c r="F15" s="197">
        <f t="shared" si="0"/>
        <v>0</v>
      </c>
      <c r="G15" s="197">
        <f t="shared" si="1"/>
        <v>0</v>
      </c>
      <c r="H15" s="1"/>
      <c r="I15" s="128"/>
      <c r="J15" s="129"/>
      <c r="K15" s="115"/>
      <c r="L15" s="233"/>
      <c r="M15" s="239"/>
      <c r="N15" s="240">
        <f t="shared" si="2"/>
        <v>0</v>
      </c>
      <c r="O15" s="240">
        <f t="shared" si="3"/>
        <v>0</v>
      </c>
    </row>
    <row r="16" spans="2:15" ht="15">
      <c r="B16" s="115"/>
      <c r="C16" s="116"/>
      <c r="D16" s="117"/>
      <c r="E16" s="195"/>
      <c r="F16" s="197">
        <f t="shared" si="0"/>
        <v>0</v>
      </c>
      <c r="G16" s="197">
        <f t="shared" si="1"/>
        <v>0</v>
      </c>
      <c r="H16" s="1"/>
      <c r="I16" s="128"/>
      <c r="J16" s="129"/>
      <c r="K16" s="115"/>
      <c r="L16" s="233"/>
      <c r="M16" s="239"/>
      <c r="N16" s="240">
        <f t="shared" si="2"/>
        <v>0</v>
      </c>
      <c r="O16" s="240">
        <f t="shared" si="3"/>
        <v>0</v>
      </c>
    </row>
    <row r="17" spans="2:15" ht="15">
      <c r="B17" s="115"/>
      <c r="C17" s="116"/>
      <c r="D17" s="117"/>
      <c r="E17" s="195"/>
      <c r="F17" s="197">
        <f t="shared" si="0"/>
        <v>0</v>
      </c>
      <c r="G17" s="197">
        <f t="shared" si="1"/>
        <v>0</v>
      </c>
      <c r="H17" s="1"/>
      <c r="I17" s="128"/>
      <c r="J17" s="129"/>
      <c r="K17" s="115"/>
      <c r="L17" s="233"/>
      <c r="M17" s="239"/>
      <c r="N17" s="240">
        <f t="shared" si="2"/>
        <v>0</v>
      </c>
      <c r="O17" s="240">
        <f t="shared" si="3"/>
        <v>0</v>
      </c>
    </row>
    <row r="18" spans="2:15" ht="15">
      <c r="B18" s="115"/>
      <c r="C18" s="116"/>
      <c r="D18" s="117"/>
      <c r="E18" s="195"/>
      <c r="F18" s="197">
        <f t="shared" si="0"/>
        <v>0</v>
      </c>
      <c r="G18" s="197">
        <f t="shared" si="1"/>
        <v>0</v>
      </c>
      <c r="H18" s="1"/>
      <c r="I18" s="128"/>
      <c r="J18" s="129"/>
      <c r="K18" s="115"/>
      <c r="L18" s="233"/>
      <c r="M18" s="239"/>
      <c r="N18" s="240">
        <f t="shared" si="2"/>
        <v>0</v>
      </c>
      <c r="O18" s="240">
        <f t="shared" si="3"/>
        <v>0</v>
      </c>
    </row>
    <row r="19" spans="2:15" ht="15">
      <c r="B19" s="115"/>
      <c r="C19" s="116"/>
      <c r="D19" s="117"/>
      <c r="E19" s="195"/>
      <c r="F19" s="197">
        <f t="shared" si="0"/>
        <v>0</v>
      </c>
      <c r="G19" s="197">
        <f t="shared" si="1"/>
        <v>0</v>
      </c>
      <c r="H19" s="1"/>
      <c r="I19" s="128"/>
      <c r="J19" s="129"/>
      <c r="K19" s="115"/>
      <c r="L19" s="233"/>
      <c r="M19" s="239"/>
      <c r="N19" s="240">
        <f t="shared" si="2"/>
        <v>0</v>
      </c>
      <c r="O19" s="240">
        <f t="shared" si="3"/>
        <v>0</v>
      </c>
    </row>
    <row r="20" spans="2:15" ht="15">
      <c r="B20" s="115"/>
      <c r="C20" s="116"/>
      <c r="D20" s="117"/>
      <c r="E20" s="195"/>
      <c r="F20" s="197">
        <f t="shared" si="0"/>
        <v>0</v>
      </c>
      <c r="G20" s="197">
        <f t="shared" si="1"/>
        <v>0</v>
      </c>
      <c r="H20" s="1"/>
      <c r="I20" s="128"/>
      <c r="J20" s="129"/>
      <c r="K20" s="115"/>
      <c r="L20" s="233"/>
      <c r="M20" s="239"/>
      <c r="N20" s="240">
        <f t="shared" si="2"/>
        <v>0</v>
      </c>
      <c r="O20" s="240">
        <f t="shared" si="3"/>
        <v>0</v>
      </c>
    </row>
    <row r="21" spans="2:15" ht="15">
      <c r="B21" s="115"/>
      <c r="C21" s="116"/>
      <c r="D21" s="117"/>
      <c r="E21" s="195"/>
      <c r="F21" s="197">
        <f t="shared" si="0"/>
        <v>0</v>
      </c>
      <c r="G21" s="197">
        <f t="shared" si="1"/>
        <v>0</v>
      </c>
      <c r="H21" s="1"/>
      <c r="I21" s="128"/>
      <c r="J21" s="129"/>
      <c r="K21" s="115"/>
      <c r="L21" s="233"/>
      <c r="M21" s="239"/>
      <c r="N21" s="240">
        <f t="shared" si="2"/>
        <v>0</v>
      </c>
      <c r="O21" s="240">
        <f t="shared" si="3"/>
        <v>0</v>
      </c>
    </row>
    <row r="22" spans="2:15" ht="15">
      <c r="B22" s="115"/>
      <c r="C22" s="116"/>
      <c r="D22" s="117"/>
      <c r="E22" s="195"/>
      <c r="F22" s="197">
        <f t="shared" si="0"/>
        <v>0</v>
      </c>
      <c r="G22" s="197">
        <f t="shared" si="1"/>
        <v>0</v>
      </c>
      <c r="H22" s="1"/>
      <c r="I22" s="128"/>
      <c r="J22" s="129"/>
      <c r="K22" s="115"/>
      <c r="L22" s="233"/>
      <c r="M22" s="239"/>
      <c r="N22" s="240">
        <f t="shared" si="2"/>
        <v>0</v>
      </c>
      <c r="O22" s="240">
        <f t="shared" si="3"/>
        <v>0</v>
      </c>
    </row>
    <row r="23" spans="2:15" ht="15">
      <c r="B23" s="115"/>
      <c r="C23" s="116"/>
      <c r="D23" s="117"/>
      <c r="E23" s="195"/>
      <c r="F23" s="197">
        <f aca="true" t="shared" si="4" ref="F23:F34">SUM(E23*10%)</f>
        <v>0</v>
      </c>
      <c r="G23" s="197">
        <f aca="true" t="shared" si="5" ref="G23:G34">SUM(E23-F23)</f>
        <v>0</v>
      </c>
      <c r="H23" s="1"/>
      <c r="I23" s="128"/>
      <c r="J23" s="129"/>
      <c r="K23" s="115"/>
      <c r="L23" s="233"/>
      <c r="M23" s="239"/>
      <c r="N23" s="240">
        <f t="shared" si="2"/>
        <v>0</v>
      </c>
      <c r="O23" s="240">
        <f>SUM(M23-N23)</f>
        <v>0</v>
      </c>
    </row>
    <row r="24" spans="2:15" ht="15">
      <c r="B24" s="115"/>
      <c r="C24" s="116"/>
      <c r="D24" s="117"/>
      <c r="E24" s="195"/>
      <c r="F24" s="197">
        <f t="shared" si="4"/>
        <v>0</v>
      </c>
      <c r="G24" s="197">
        <f t="shared" si="5"/>
        <v>0</v>
      </c>
      <c r="H24" s="1"/>
      <c r="I24" s="128"/>
      <c r="J24" s="129"/>
      <c r="K24" s="115"/>
      <c r="L24" s="233"/>
      <c r="M24" s="239"/>
      <c r="N24" s="240">
        <f>SUM(M24*10%)</f>
        <v>0</v>
      </c>
      <c r="O24" s="240">
        <f>SUM(M24-N24)</f>
        <v>0</v>
      </c>
    </row>
    <row r="25" spans="2:15" ht="15">
      <c r="B25" s="115"/>
      <c r="C25" s="116"/>
      <c r="D25" s="117"/>
      <c r="E25" s="195"/>
      <c r="F25" s="197">
        <f t="shared" si="4"/>
        <v>0</v>
      </c>
      <c r="G25" s="197">
        <f t="shared" si="5"/>
        <v>0</v>
      </c>
      <c r="H25" s="1"/>
      <c r="I25" s="244"/>
      <c r="J25" s="129"/>
      <c r="K25" s="115"/>
      <c r="L25" s="233"/>
      <c r="M25" s="239"/>
      <c r="N25" s="240"/>
      <c r="O25" s="240"/>
    </row>
    <row r="26" spans="2:15" ht="15">
      <c r="B26" s="115"/>
      <c r="C26" s="116"/>
      <c r="D26" s="117"/>
      <c r="E26" s="195"/>
      <c r="F26" s="197">
        <f t="shared" si="4"/>
        <v>0</v>
      </c>
      <c r="G26" s="197">
        <f t="shared" si="5"/>
        <v>0</v>
      </c>
      <c r="H26" s="1"/>
      <c r="I26" s="119" t="s">
        <v>7</v>
      </c>
      <c r="J26" s="1"/>
      <c r="K26" s="1"/>
      <c r="L26" s="245">
        <f>SUM(L6:L25)</f>
        <v>0</v>
      </c>
      <c r="M26" s="245">
        <f>SUM(M6:M25)</f>
        <v>0</v>
      </c>
      <c r="N26" s="245">
        <f>SUM(N6:N25)</f>
        <v>0</v>
      </c>
      <c r="O26" s="245">
        <f>SUM(O6:O25)</f>
        <v>0</v>
      </c>
    </row>
    <row r="27" spans="2:15" ht="15">
      <c r="B27" s="115"/>
      <c r="C27" s="116"/>
      <c r="D27" s="117"/>
      <c r="E27" s="195"/>
      <c r="F27" s="197">
        <f t="shared" si="4"/>
        <v>0</v>
      </c>
      <c r="G27" s="197">
        <f t="shared" si="5"/>
        <v>0</v>
      </c>
      <c r="H27" s="1"/>
      <c r="J27" s="1"/>
      <c r="K27" s="1"/>
      <c r="L27" s="1"/>
      <c r="M27" s="170"/>
      <c r="N27" s="1"/>
      <c r="O27" s="1"/>
    </row>
    <row r="28" spans="2:15" ht="15">
      <c r="B28" s="115"/>
      <c r="C28" s="116"/>
      <c r="D28" s="117"/>
      <c r="E28" s="195"/>
      <c r="F28" s="197">
        <f t="shared" si="4"/>
        <v>0</v>
      </c>
      <c r="G28" s="197">
        <f t="shared" si="5"/>
        <v>0</v>
      </c>
      <c r="H28" s="1"/>
      <c r="I28" s="130" t="s">
        <v>82</v>
      </c>
      <c r="J28" s="131"/>
      <c r="K28" s="198">
        <f>SUM(G36+O26)</f>
        <v>0</v>
      </c>
      <c r="L28" s="1"/>
      <c r="M28" s="1"/>
      <c r="N28" s="1"/>
      <c r="O28" s="1"/>
    </row>
    <row r="29" spans="2:15" ht="15">
      <c r="B29" s="115"/>
      <c r="C29" s="116"/>
      <c r="D29" s="117"/>
      <c r="E29" s="195"/>
      <c r="F29" s="197">
        <f t="shared" si="4"/>
        <v>0</v>
      </c>
      <c r="G29" s="197">
        <f t="shared" si="5"/>
        <v>0</v>
      </c>
      <c r="H29" s="1"/>
      <c r="I29" s="130" t="s">
        <v>83</v>
      </c>
      <c r="J29" s="131"/>
      <c r="K29" s="198">
        <f>SUM(F36+N26)</f>
        <v>0</v>
      </c>
      <c r="L29" s="1"/>
      <c r="M29" s="1"/>
      <c r="N29" s="1"/>
      <c r="O29" s="1"/>
    </row>
    <row r="30" spans="2:15" ht="15">
      <c r="B30" s="115"/>
      <c r="C30" s="116"/>
      <c r="D30" s="117"/>
      <c r="E30" s="195"/>
      <c r="F30" s="197">
        <f t="shared" si="4"/>
        <v>0</v>
      </c>
      <c r="G30" s="197">
        <f t="shared" si="5"/>
        <v>0</v>
      </c>
      <c r="H30" s="1"/>
      <c r="J30" s="1"/>
      <c r="K30" s="1"/>
      <c r="L30" s="1"/>
      <c r="M30" s="1"/>
      <c r="N30" s="1"/>
      <c r="O30" s="1"/>
    </row>
    <row r="31" spans="2:15" ht="15">
      <c r="B31" s="115"/>
      <c r="C31" s="116"/>
      <c r="D31" s="117"/>
      <c r="E31" s="195"/>
      <c r="F31" s="197">
        <f t="shared" si="4"/>
        <v>0</v>
      </c>
      <c r="G31" s="197">
        <f t="shared" si="5"/>
        <v>0</v>
      </c>
      <c r="H31" s="1"/>
      <c r="J31" s="1"/>
      <c r="K31" s="1"/>
      <c r="L31" s="1"/>
      <c r="M31" s="1"/>
      <c r="N31" s="1"/>
      <c r="O31" s="1"/>
    </row>
    <row r="32" spans="2:15" ht="15">
      <c r="B32" s="115"/>
      <c r="C32" s="116"/>
      <c r="D32" s="117"/>
      <c r="E32" s="195"/>
      <c r="F32" s="197">
        <f t="shared" si="4"/>
        <v>0</v>
      </c>
      <c r="G32" s="197">
        <f t="shared" si="5"/>
        <v>0</v>
      </c>
      <c r="H32" s="170"/>
      <c r="J32" s="1"/>
      <c r="K32" s="1"/>
      <c r="L32" s="1"/>
      <c r="M32" s="1"/>
      <c r="N32" s="1"/>
      <c r="O32" s="1"/>
    </row>
    <row r="33" spans="2:15" ht="15">
      <c r="B33" s="115"/>
      <c r="C33" s="116"/>
      <c r="D33" s="117"/>
      <c r="E33" s="195"/>
      <c r="F33" s="197">
        <f t="shared" si="4"/>
        <v>0</v>
      </c>
      <c r="G33" s="197">
        <f t="shared" si="5"/>
        <v>0</v>
      </c>
      <c r="H33" s="170"/>
      <c r="J33" s="1"/>
      <c r="K33" s="1"/>
      <c r="L33" s="1"/>
      <c r="M33" s="1"/>
      <c r="N33" s="1"/>
      <c r="O33" s="1"/>
    </row>
    <row r="34" spans="2:15" ht="15">
      <c r="B34" s="115"/>
      <c r="C34" s="116"/>
      <c r="D34" s="117"/>
      <c r="E34" s="195"/>
      <c r="F34" s="197">
        <f t="shared" si="4"/>
        <v>0</v>
      </c>
      <c r="G34" s="197">
        <f t="shared" si="5"/>
        <v>0</v>
      </c>
      <c r="H34" s="170"/>
      <c r="J34" s="1"/>
      <c r="K34" s="1"/>
      <c r="L34" s="1"/>
      <c r="M34" s="1"/>
      <c r="N34" s="1"/>
      <c r="O34" s="1"/>
    </row>
    <row r="35" spans="2:15" ht="15">
      <c r="B35" s="246"/>
      <c r="C35" s="246"/>
      <c r="D35" s="247"/>
      <c r="E35" s="247"/>
      <c r="F35" s="248"/>
      <c r="G35" s="248"/>
      <c r="H35" s="170"/>
      <c r="J35" s="1"/>
      <c r="K35" s="1"/>
      <c r="L35" s="1"/>
      <c r="M35" s="1"/>
      <c r="N35" s="1"/>
      <c r="O35" s="1"/>
    </row>
    <row r="36" spans="2:15" ht="15">
      <c r="B36" s="119" t="s">
        <v>7</v>
      </c>
      <c r="C36" s="164"/>
      <c r="D36" s="198">
        <f>SUM(D6:D34)</f>
        <v>0</v>
      </c>
      <c r="E36" s="198">
        <f>SUM(E6:E34)</f>
        <v>0</v>
      </c>
      <c r="F36" s="198">
        <f>SUM(F6:F34)</f>
        <v>0</v>
      </c>
      <c r="G36" s="198">
        <f>SUM(G6:G34)</f>
        <v>0</v>
      </c>
      <c r="H36" s="170"/>
      <c r="J36" s="1"/>
      <c r="K36" s="1"/>
      <c r="L36" s="1"/>
      <c r="M36" s="1"/>
      <c r="N36" s="1"/>
      <c r="O36" s="1"/>
    </row>
    <row r="37" spans="2:8" ht="15">
      <c r="B37" s="10"/>
      <c r="C37" s="11"/>
      <c r="D37" s="18"/>
      <c r="E37" s="18"/>
      <c r="F37" s="18"/>
      <c r="G37" s="18"/>
      <c r="H37" s="9"/>
    </row>
    <row r="38" ht="12.75">
      <c r="I38"/>
    </row>
    <row r="39" ht="12.75">
      <c r="I39"/>
    </row>
    <row r="40" ht="12.75">
      <c r="I40"/>
    </row>
    <row r="41" ht="12.75">
      <c r="I41"/>
    </row>
    <row r="42" ht="12.75">
      <c r="I42"/>
    </row>
    <row r="43" ht="12.75">
      <c r="I43"/>
    </row>
    <row r="44" ht="12.75">
      <c r="I44"/>
    </row>
    <row r="45" ht="12.75">
      <c r="I45"/>
    </row>
    <row r="46" ht="12.75">
      <c r="I46"/>
    </row>
    <row r="47" ht="12.75">
      <c r="I47"/>
    </row>
  </sheetData>
  <sheetProtection/>
  <printOptions horizontalCentered="1" verticalCentered="1"/>
  <pageMargins left="0.25" right="0.25" top="1" bottom="1" header="0.5" footer="0.5"/>
  <pageSetup blackAndWhite="1" fitToHeight="1" fitToWidth="1" horizontalDpi="300" verticalDpi="300" orientation="landscape" scale="74" r:id="rId1"/>
  <headerFooter alignWithMargins="0">
    <oddFooter>&amp;C&amp;[Page 7
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H20"/>
  <sheetViews>
    <sheetView showGridLines="0" zoomScalePageLayoutView="0" workbookViewId="0" topLeftCell="A1">
      <selection activeCell="E5" sqref="E5"/>
    </sheetView>
  </sheetViews>
  <sheetFormatPr defaultColWidth="9.140625" defaultRowHeight="12.75"/>
  <cols>
    <col min="1" max="1" width="4.28125" style="0" customWidth="1"/>
    <col min="2" max="2" width="44.421875" style="0" customWidth="1"/>
    <col min="3" max="4" width="0" style="0" hidden="1" customWidth="1"/>
    <col min="5" max="8" width="14.7109375" style="0" customWidth="1"/>
  </cols>
  <sheetData>
    <row r="1" spans="2:8" ht="15.75">
      <c r="B1" s="14" t="s">
        <v>84</v>
      </c>
      <c r="C1" s="14"/>
      <c r="D1" s="14"/>
      <c r="E1" s="14"/>
      <c r="F1" s="14"/>
      <c r="G1" s="1"/>
      <c r="H1" s="1"/>
    </row>
    <row r="2" spans="2:8" ht="15">
      <c r="B2" s="134"/>
      <c r="C2" s="134"/>
      <c r="D2" s="134"/>
      <c r="E2" s="134"/>
      <c r="F2" s="134"/>
      <c r="G2" s="134"/>
      <c r="H2" s="134"/>
    </row>
    <row r="3" spans="2:8" ht="15">
      <c r="B3" s="250" t="s">
        <v>59</v>
      </c>
      <c r="C3" s="251"/>
      <c r="D3" s="252"/>
      <c r="E3" s="253" t="s">
        <v>16</v>
      </c>
      <c r="F3" s="254" t="s">
        <v>448</v>
      </c>
      <c r="G3" s="254" t="s">
        <v>449</v>
      </c>
      <c r="H3" s="254" t="s">
        <v>52</v>
      </c>
    </row>
    <row r="4" spans="2:8" ht="15.75" thickBot="1">
      <c r="B4" s="250"/>
      <c r="C4" s="255"/>
      <c r="D4" s="256"/>
      <c r="E4" s="272" t="s">
        <v>427</v>
      </c>
      <c r="F4" s="257" t="s">
        <v>493</v>
      </c>
      <c r="G4" s="258"/>
      <c r="H4" s="258" t="s">
        <v>16</v>
      </c>
    </row>
    <row r="5" spans="2:8" ht="15.75" thickTop="1">
      <c r="B5" s="259"/>
      <c r="C5" s="260"/>
      <c r="D5" s="261"/>
      <c r="E5" s="262"/>
      <c r="F5" s="263"/>
      <c r="G5" s="264">
        <f aca="true" t="shared" si="0" ref="G5:G19">SUM(E5+F5)*10%</f>
        <v>0</v>
      </c>
      <c r="H5" s="264">
        <f aca="true" t="shared" si="1" ref="H5:H19">SUM(E5+F5-G5)</f>
        <v>0</v>
      </c>
    </row>
    <row r="6" spans="2:8" ht="15">
      <c r="B6" s="265"/>
      <c r="C6" s="260"/>
      <c r="D6" s="261"/>
      <c r="E6" s="266"/>
      <c r="F6" s="263"/>
      <c r="G6" s="264">
        <f t="shared" si="0"/>
        <v>0</v>
      </c>
      <c r="H6" s="264">
        <f t="shared" si="1"/>
        <v>0</v>
      </c>
    </row>
    <row r="7" spans="2:8" ht="15">
      <c r="B7" s="267"/>
      <c r="C7" s="260"/>
      <c r="D7" s="261"/>
      <c r="E7" s="266"/>
      <c r="F7" s="263"/>
      <c r="G7" s="264">
        <f t="shared" si="0"/>
        <v>0</v>
      </c>
      <c r="H7" s="264">
        <f t="shared" si="1"/>
        <v>0</v>
      </c>
    </row>
    <row r="8" spans="2:8" ht="15">
      <c r="B8" s="259"/>
      <c r="C8" s="260"/>
      <c r="D8" s="261"/>
      <c r="E8" s="266"/>
      <c r="F8" s="268"/>
      <c r="G8" s="264">
        <f t="shared" si="0"/>
        <v>0</v>
      </c>
      <c r="H8" s="264">
        <f t="shared" si="1"/>
        <v>0</v>
      </c>
    </row>
    <row r="9" spans="2:8" ht="15">
      <c r="B9" s="265"/>
      <c r="C9" s="260"/>
      <c r="D9" s="261"/>
      <c r="E9" s="266"/>
      <c r="F9" s="263"/>
      <c r="G9" s="264">
        <f t="shared" si="0"/>
        <v>0</v>
      </c>
      <c r="H9" s="264">
        <f t="shared" si="1"/>
        <v>0</v>
      </c>
    </row>
    <row r="10" spans="2:8" ht="15">
      <c r="B10" s="267"/>
      <c r="C10" s="260"/>
      <c r="D10" s="261"/>
      <c r="E10" s="266"/>
      <c r="F10" s="263"/>
      <c r="G10" s="264">
        <f t="shared" si="0"/>
        <v>0</v>
      </c>
      <c r="H10" s="264">
        <f t="shared" si="1"/>
        <v>0</v>
      </c>
    </row>
    <row r="11" spans="2:8" ht="15">
      <c r="B11" s="259"/>
      <c r="C11" s="260"/>
      <c r="D11" s="261"/>
      <c r="E11" s="266"/>
      <c r="F11" s="268"/>
      <c r="G11" s="264">
        <f t="shared" si="0"/>
        <v>0</v>
      </c>
      <c r="H11" s="264">
        <f t="shared" si="1"/>
        <v>0</v>
      </c>
    </row>
    <row r="12" spans="2:8" ht="15">
      <c r="B12" s="265"/>
      <c r="C12" s="260"/>
      <c r="D12" s="261"/>
      <c r="E12" s="266"/>
      <c r="F12" s="263"/>
      <c r="G12" s="264">
        <f t="shared" si="0"/>
        <v>0</v>
      </c>
      <c r="H12" s="264">
        <f t="shared" si="1"/>
        <v>0</v>
      </c>
    </row>
    <row r="13" spans="2:8" ht="15">
      <c r="B13" s="267"/>
      <c r="C13" s="260"/>
      <c r="D13" s="261"/>
      <c r="E13" s="266"/>
      <c r="F13" s="263"/>
      <c r="G13" s="264">
        <f t="shared" si="0"/>
        <v>0</v>
      </c>
      <c r="H13" s="264">
        <f t="shared" si="1"/>
        <v>0</v>
      </c>
    </row>
    <row r="14" spans="2:8" ht="15">
      <c r="B14" s="259"/>
      <c r="C14" s="260"/>
      <c r="D14" s="261"/>
      <c r="E14" s="266"/>
      <c r="F14" s="268"/>
      <c r="G14" s="264">
        <f t="shared" si="0"/>
        <v>0</v>
      </c>
      <c r="H14" s="264">
        <f t="shared" si="1"/>
        <v>0</v>
      </c>
    </row>
    <row r="15" spans="2:8" ht="15">
      <c r="B15" s="265"/>
      <c r="C15" s="260"/>
      <c r="D15" s="261"/>
      <c r="E15" s="266"/>
      <c r="F15" s="263"/>
      <c r="G15" s="264">
        <f t="shared" si="0"/>
        <v>0</v>
      </c>
      <c r="H15" s="264">
        <f t="shared" si="1"/>
        <v>0</v>
      </c>
    </row>
    <row r="16" spans="2:8" ht="15">
      <c r="B16" s="267"/>
      <c r="C16" s="260"/>
      <c r="D16" s="261"/>
      <c r="E16" s="266"/>
      <c r="F16" s="263"/>
      <c r="G16" s="264">
        <f t="shared" si="0"/>
        <v>0</v>
      </c>
      <c r="H16" s="264">
        <f t="shared" si="1"/>
        <v>0</v>
      </c>
    </row>
    <row r="17" spans="2:8" ht="15">
      <c r="B17" s="259"/>
      <c r="C17" s="260"/>
      <c r="D17" s="261"/>
      <c r="E17" s="266"/>
      <c r="F17" s="268"/>
      <c r="G17" s="264">
        <f t="shared" si="0"/>
        <v>0</v>
      </c>
      <c r="H17" s="264">
        <f t="shared" si="1"/>
        <v>0</v>
      </c>
    </row>
    <row r="18" spans="2:8" ht="15">
      <c r="B18" s="265"/>
      <c r="C18" s="260"/>
      <c r="D18" s="261"/>
      <c r="E18" s="266"/>
      <c r="F18" s="263"/>
      <c r="G18" s="264">
        <f t="shared" si="0"/>
        <v>0</v>
      </c>
      <c r="H18" s="264">
        <f t="shared" si="1"/>
        <v>0</v>
      </c>
    </row>
    <row r="19" spans="2:8" ht="15">
      <c r="B19" s="265"/>
      <c r="C19" s="260"/>
      <c r="D19" s="261"/>
      <c r="E19" s="266"/>
      <c r="F19" s="263"/>
      <c r="G19" s="264">
        <f t="shared" si="0"/>
        <v>0</v>
      </c>
      <c r="H19" s="264">
        <f t="shared" si="1"/>
        <v>0</v>
      </c>
    </row>
    <row r="20" spans="2:8" ht="15">
      <c r="B20" s="269" t="s">
        <v>7</v>
      </c>
      <c r="C20" s="170"/>
      <c r="D20" s="172"/>
      <c r="E20" s="270">
        <f>SUM(E5:E19)</f>
        <v>0</v>
      </c>
      <c r="F20" s="271">
        <f>SUM(F5:F19)</f>
        <v>0</v>
      </c>
      <c r="G20" s="270">
        <f>SUM(G5:G19)</f>
        <v>0</v>
      </c>
      <c r="H20" s="270">
        <f>SUM(H5:H19)</f>
        <v>0</v>
      </c>
    </row>
  </sheetData>
  <sheetProtection/>
  <printOptions/>
  <pageMargins left="0.75" right="0.75" top="1" bottom="1" header="0.5" footer="0.5"/>
  <pageSetup blackAndWhite="1" fitToHeight="1" fitToWidth="1" horizontalDpi="300" verticalDpi="300" orientation="portrait" scale="88" r:id="rId1"/>
  <headerFooter alignWithMargins="0">
    <oddFooter>&amp;C&amp;[Page 8&amp;R&amp;D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user</cp:lastModifiedBy>
  <cp:lastPrinted>2014-06-11T15:42:33Z</cp:lastPrinted>
  <dcterms:created xsi:type="dcterms:W3CDTF">1998-10-13T00:47:38Z</dcterms:created>
  <dcterms:modified xsi:type="dcterms:W3CDTF">2017-09-30T12:59:40Z</dcterms:modified>
  <cp:category/>
  <cp:version/>
  <cp:contentType/>
  <cp:contentStatus/>
</cp:coreProperties>
</file>